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PEMANFAATANDATA\"/>
    </mc:Choice>
  </mc:AlternateContent>
  <bookViews>
    <workbookView xWindow="0" yWindow="0" windowWidth="19200" windowHeight="7310"/>
  </bookViews>
  <sheets>
    <sheet name="kel umur" sheetId="1" r:id="rId1"/>
    <sheet name="Kec" sheetId="2" r:id="rId2"/>
    <sheet name="pendidikan" sheetId="4" r:id="rId3"/>
    <sheet name="stts kawin" sheetId="5" r:id="rId4"/>
    <sheet name="usia kawin" sheetId="6" r:id="rId5"/>
    <sheet name="RT" sheetId="7" r:id="rId6"/>
    <sheet name="jenis kegiatan" sheetId="8" r:id="rId7"/>
    <sheet name="agama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9" l="1"/>
  <c r="H18" i="9"/>
  <c r="F18" i="9"/>
  <c r="D18" i="9"/>
  <c r="C18" i="9"/>
  <c r="D8" i="8"/>
  <c r="D11" i="8" s="1"/>
  <c r="C8" i="8"/>
  <c r="C11" i="8" s="1"/>
  <c r="D6" i="8"/>
  <c r="C6" i="8"/>
  <c r="E9" i="8"/>
  <c r="E10" i="8"/>
  <c r="E7" i="8"/>
  <c r="C19" i="7"/>
  <c r="C6" i="6"/>
  <c r="C9" i="6"/>
  <c r="D10" i="5"/>
  <c r="E7" i="5"/>
  <c r="E8" i="5"/>
  <c r="E9" i="5"/>
  <c r="E6" i="5"/>
  <c r="C10" i="5"/>
  <c r="C16" i="4"/>
  <c r="D10" i="4" s="1"/>
  <c r="F19" i="2"/>
  <c r="F18" i="2"/>
  <c r="F17" i="2"/>
  <c r="F16" i="2"/>
  <c r="F15" i="2"/>
  <c r="F14" i="2"/>
  <c r="F13" i="2"/>
  <c r="F12" i="2"/>
  <c r="F11" i="2"/>
  <c r="F10" i="2"/>
  <c r="F9" i="2"/>
  <c r="F8" i="2"/>
  <c r="E18" i="9" l="1"/>
  <c r="E8" i="8"/>
  <c r="E6" i="8"/>
  <c r="E11" i="8"/>
  <c r="C11" i="6"/>
  <c r="D10" i="6" s="1"/>
  <c r="E10" i="5"/>
  <c r="D12" i="4"/>
  <c r="D11" i="4"/>
  <c r="D13" i="4"/>
  <c r="D6" i="4"/>
  <c r="D14" i="4"/>
  <c r="D7" i="4"/>
  <c r="D15" i="4"/>
  <c r="D8" i="4"/>
  <c r="D16" i="4"/>
  <c r="D9" i="4"/>
  <c r="E18" i="2"/>
  <c r="E17" i="2"/>
  <c r="E16" i="2"/>
  <c r="E15" i="2"/>
  <c r="E14" i="2"/>
  <c r="E13" i="2"/>
  <c r="E12" i="2"/>
  <c r="E11" i="2"/>
  <c r="E10" i="2"/>
  <c r="E9" i="2"/>
  <c r="E8" i="2"/>
  <c r="E7" i="2"/>
  <c r="D19" i="2"/>
  <c r="C19" i="2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7" i="6" l="1"/>
  <c r="D6" i="6"/>
  <c r="D8" i="6"/>
  <c r="D9" i="6"/>
  <c r="D11" i="6"/>
  <c r="E19" i="2"/>
  <c r="C23" i="1"/>
  <c r="D23" i="1" s="1"/>
  <c r="B23" i="1"/>
  <c r="F7" i="2" l="1"/>
</calcChain>
</file>

<file path=xl/sharedStrings.xml><?xml version="1.0" encoding="utf-8"?>
<sst xmlns="http://schemas.openxmlformats.org/spreadsheetml/2006/main" count="201" uniqueCount="92">
  <si>
    <t xml:space="preserve">Kabupaten Batu Bara </t>
  </si>
  <si>
    <t>Kelompok Umur</t>
  </si>
  <si>
    <t>Jenis Kelamin</t>
  </si>
  <si>
    <t>Laki-Laki</t>
  </si>
  <si>
    <t>Perempuan</t>
  </si>
  <si>
    <t>Jumlah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</si>
  <si>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</si>
  <si>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</si>
  <si>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</si>
  <si>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</si>
  <si>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</si>
  <si>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</si>
  <si>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</si>
  <si>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</si>
  <si>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</si>
  <si>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</si>
  <si>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</si>
  <si>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</si>
  <si>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</si>
  <si>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</si>
  <si>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</si>
  <si>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</si>
  <si>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Lima Puluh Pesisir,       Januari 2021</t>
  </si>
  <si>
    <t>KEPALA DINAS KEPENDUDUKAN</t>
  </si>
  <si>
    <t>DAN PENCATATAN SIPIL</t>
  </si>
  <si>
    <t>KABUPATEN BATU BARA</t>
  </si>
  <si>
    <t>MAEDA SOETOPO, S.STP., M.SP</t>
  </si>
  <si>
    <t>PEMBINA UTAMA MUDA</t>
  </si>
  <si>
    <t>NIP. 197805011996121001</t>
  </si>
  <si>
    <t>Sumber : Data Konsolidasi Bersih (DKB) Semester I 2021 Disdukcapil Batu Bara</t>
  </si>
  <si>
    <t>Kabupaten Batu Bara</t>
  </si>
  <si>
    <t>Kecamatan</t>
  </si>
  <si>
    <t>Persentase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</si>
  <si>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</si>
  <si>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</si>
  <si>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</si>
  <si>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</si>
  <si>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</si>
  <si>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</si>
  <si>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</si>
  <si>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</si>
  <si>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</si>
  <si>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</si>
  <si>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</si>
  <si>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</si>
  <si>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</si>
  <si>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dan Persentase Penduduk Usia 10 Tahun ke atas menurut Tingkat</t>
  </si>
  <si>
    <t>Pendidikan yang ditamatkan di Kabupaten Batu Bara Tahun 2021</t>
  </si>
  <si>
    <t>Jumlah Penduduk Menurut Kelompok Umur dan Jenis Kelamin Tahun 2021</t>
  </si>
  <si>
    <t>Jumlah Penduduk berdasarkan Kecamatan dan Jenis Kelamin Tahun 2021</t>
  </si>
  <si>
    <t>Tingkat Pendidikan</t>
  </si>
  <si>
    <t>No</t>
  </si>
  <si>
    <t>Tidak/Belum Sekolah</t>
  </si>
  <si>
    <t>Belum Tamat SD/Sederajat</t>
  </si>
  <si>
    <t>Tamat SD/Sederajat</t>
  </si>
  <si>
    <t>SLTP Sederajat</t>
  </si>
  <si>
    <t>SLTA Sederajat</t>
  </si>
  <si>
    <t>Diploma I/II</t>
  </si>
  <si>
    <t>Akademi/Diploma III/Sarjana Muda</t>
  </si>
  <si>
    <t>Diploma IV/Strata I</t>
  </si>
  <si>
    <t>Strata II</t>
  </si>
  <si>
    <t>Strata III</t>
  </si>
  <si>
    <t>Belum Kawin</t>
  </si>
  <si>
    <t>Kawin</t>
  </si>
  <si>
    <t>Cerai Hidup</t>
  </si>
  <si>
    <t>Cerai Mati</t>
  </si>
  <si>
    <t>Jumlah Penduduk Usia 10 Tahun ke atas Menurut Status Perkawinan</t>
  </si>
  <si>
    <t>di Kabupaten Batu Bara Tahun 2021</t>
  </si>
  <si>
    <t>Jumlah Penduduk Perempuan Usia 10 Tahun ke atas Status Kawin</t>
  </si>
  <si>
    <t>Menurut Usia Perkawinan di Kabupaten Batu Bara Tahun 2021</t>
  </si>
  <si>
    <t xml:space="preserve"> 10-16</t>
  </si>
  <si>
    <t xml:space="preserve"> 17 - 18</t>
  </si>
  <si>
    <t xml:space="preserve"> 19 - 24</t>
  </si>
  <si>
    <t xml:space="preserve"> 25 - 34</t>
  </si>
  <si>
    <t>35 +</t>
  </si>
  <si>
    <t>Jumlah Penduduk Usia 15 Tahun Keatas Menurut Jenis Kegiatan dan Jenis Kelamin</t>
  </si>
  <si>
    <t>Kegiatan Utama</t>
  </si>
  <si>
    <t>Bekerja</t>
  </si>
  <si>
    <t>Pengangguran Terbuka</t>
  </si>
  <si>
    <t>Sekolah</t>
  </si>
  <si>
    <t>Mengurus Rumah Tangga</t>
  </si>
  <si>
    <t>Lainnya</t>
  </si>
  <si>
    <t>islam</t>
  </si>
  <si>
    <t>Katolik</t>
  </si>
  <si>
    <t>Hindu</t>
  </si>
  <si>
    <t>Budha</t>
  </si>
  <si>
    <t>Kristen</t>
  </si>
  <si>
    <t>Kepercayaan</t>
  </si>
  <si>
    <t>Jumlah Rumah Tangga Menurut Kecamatan</t>
  </si>
  <si>
    <t>Kabupaten Batu Bara Tahun 2021</t>
  </si>
  <si>
    <t>Jumlah Penduduk Menurut Kecamatan dan Agama yang dianut</t>
  </si>
  <si>
    <t>Kabupaten Batu Bara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</si>
</sst>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20</xdr:row>
      <xdr:rowOff>152400</xdr:rowOff>
    </xdr:from>
    <xdr:to>
      <xdr:col>4</xdr:col>
      <xdr:colOff>171450</xdr:colOff>
      <xdr:row>33</xdr:row>
      <xdr:rowOff>63500</xdr:rowOff>
    </xdr:to>
    <xdr:sp macro="" textlink="">
      <xdr:nvSpPr>
        <xdr:cNvPr id="2" name="TextBox 1"/>
        <xdr:cNvSpPr txBox="1"/>
      </xdr:nvSpPr>
      <xdr:spPr>
        <a:xfrm>
          <a:off x="1968500" y="3797300"/>
          <a:ext cx="2946400" cy="2305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Lima Puluh Pesisir,       Januari 2021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KEPALA DINAS KEPENDUDUKAN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 PENCATATAN SIPIL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KABUPATEN BATU BARA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MAEDA SOETOPO, S.STP., M.SP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PEMBINA UTAMA MUDA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NIP. 197805011996121001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K12" sqref="K12"/>
    </sheetView>
  </sheetViews>
  <sheetFormatPr defaultRowHeight="14.5" x14ac:dyDescent="0.35"/>
  <cols>
    <col min="1" max="1" width="14.81640625" style="1" customWidth="1"/>
    <col min="2" max="4" width="16.7265625" style="2" customWidth="1"/>
    <col min="5" max="16384" width="8.7265625" style="2"/>
  </cols>
  <sheetData>
    <row r="1" spans="1:4" x14ac:dyDescent="0.35">
      <c r="A1" s="23" t="s">
        <v>48</v>
      </c>
      <c r="B1" s="23"/>
      <c r="C1" s="23"/>
      <c r="D1" s="23"/>
    </row>
    <row r="2" spans="1:4" x14ac:dyDescent="0.35">
      <c r="A2" s="23" t="s">
        <v>0</v>
      </c>
      <c r="B2" s="23"/>
      <c r="C2" s="23"/>
      <c r="D2" s="23"/>
    </row>
    <row r="4" spans="1:4" s="1" customFormat="1" x14ac:dyDescent="0.35">
      <c r="A4" s="22" t="s">
        <v>1</v>
      </c>
      <c r="B4" s="22" t="s">
        <v>2</v>
      </c>
      <c r="C4" s="22"/>
      <c r="D4" s="22" t="s">
        <v>5</v>
      </c>
    </row>
    <row r="5" spans="1:4" s="1" customFormat="1" x14ac:dyDescent="0.35">
      <c r="A5" s="22"/>
      <c r="B5" s="14" t="s">
        <v>3</v>
      </c>
      <c r="C5" s="14" t="s">
        <v>4</v>
      </c>
      <c r="D5" s="22"/>
    </row>
    <row r="6" spans="1:4" ht="12" customHeight="1" x14ac:dyDescent="0.35">
      <c r="A6" s="15">
        <v>1</v>
      </c>
      <c r="B6" s="15">
        <v>2</v>
      </c>
      <c r="C6" s="15">
        <v>3</v>
      </c>
      <c r="D6" s="15">
        <v>4</v>
      </c>
    </row>
    <row r="7" spans="1:4" x14ac:dyDescent="0.35">
      <c r="A7" s="4" t="s">
        <v>6</v>
      </c>
      <c r="B7" s="8">
        <v>16117</v>
      </c>
      <c r="C7" s="8">
        <v>14787</v>
      </c>
      <c r="D7" s="11">
        <f>SUM(B7:C7)</f>
        <v>30904</v>
      </c>
    </row>
    <row r="8" spans="1:4" x14ac:dyDescent="0.35">
      <c r="A8" s="5" t="s">
        <v>7</v>
      </c>
      <c r="B8" s="8">
        <v>22589</v>
      </c>
      <c r="C8" s="8">
        <v>21009</v>
      </c>
      <c r="D8" s="11">
        <f t="shared" ref="D8:D23" si="0">SUM(B8:C8)</f>
        <v>43598</v>
      </c>
    </row>
    <row r="9" spans="1:4" x14ac:dyDescent="0.35">
      <c r="A9" s="6" t="s">
        <v>8</v>
      </c>
      <c r="B9" s="8">
        <v>22354</v>
      </c>
      <c r="C9" s="8">
        <v>20573</v>
      </c>
      <c r="D9" s="11">
        <f t="shared" si="0"/>
        <v>42927</v>
      </c>
    </row>
    <row r="10" spans="1:4" x14ac:dyDescent="0.35">
      <c r="A10" s="4" t="s">
        <v>9</v>
      </c>
      <c r="B10" s="8">
        <v>14407</v>
      </c>
      <c r="C10" s="8">
        <v>14723</v>
      </c>
      <c r="D10" s="11">
        <f t="shared" si="0"/>
        <v>29130</v>
      </c>
    </row>
    <row r="11" spans="1:4" x14ac:dyDescent="0.35">
      <c r="A11" s="4" t="s">
        <v>10</v>
      </c>
      <c r="B11" s="8">
        <v>19048</v>
      </c>
      <c r="C11" s="8">
        <v>19022</v>
      </c>
      <c r="D11" s="11">
        <f t="shared" si="0"/>
        <v>38070</v>
      </c>
    </row>
    <row r="12" spans="1:4" x14ac:dyDescent="0.35">
      <c r="A12" s="4" t="s">
        <v>11</v>
      </c>
      <c r="B12" s="8">
        <v>18694</v>
      </c>
      <c r="C12" s="8">
        <v>17895</v>
      </c>
      <c r="D12" s="11">
        <f t="shared" si="0"/>
        <v>36589</v>
      </c>
    </row>
    <row r="13" spans="1:4" x14ac:dyDescent="0.35">
      <c r="A13" s="4" t="s">
        <v>12</v>
      </c>
      <c r="B13" s="8">
        <v>16937</v>
      </c>
      <c r="C13" s="8">
        <v>16247</v>
      </c>
      <c r="D13" s="11">
        <f t="shared" si="0"/>
        <v>33184</v>
      </c>
    </row>
    <row r="14" spans="1:4" x14ac:dyDescent="0.35">
      <c r="A14" s="4" t="s">
        <v>13</v>
      </c>
      <c r="B14" s="8">
        <v>16841</v>
      </c>
      <c r="C14" s="8">
        <v>16749</v>
      </c>
      <c r="D14" s="11">
        <f t="shared" si="0"/>
        <v>33590</v>
      </c>
    </row>
    <row r="15" spans="1:4" x14ac:dyDescent="0.35">
      <c r="A15" s="4" t="s">
        <v>14</v>
      </c>
      <c r="B15" s="8">
        <v>15006</v>
      </c>
      <c r="C15" s="8">
        <v>14732</v>
      </c>
      <c r="D15" s="11">
        <f t="shared" si="0"/>
        <v>29738</v>
      </c>
    </row>
    <row r="16" spans="1:4" x14ac:dyDescent="0.35">
      <c r="A16" s="4" t="s">
        <v>15</v>
      </c>
      <c r="B16" s="8">
        <v>12598</v>
      </c>
      <c r="C16" s="8">
        <v>12924</v>
      </c>
      <c r="D16" s="11">
        <f t="shared" si="0"/>
        <v>25522</v>
      </c>
    </row>
    <row r="17" spans="1:4" x14ac:dyDescent="0.35">
      <c r="A17" s="4" t="s">
        <v>16</v>
      </c>
      <c r="B17" s="8">
        <v>10604</v>
      </c>
      <c r="C17" s="8">
        <v>11375</v>
      </c>
      <c r="D17" s="11">
        <f t="shared" si="0"/>
        <v>21979</v>
      </c>
    </row>
    <row r="18" spans="1:4" x14ac:dyDescent="0.35">
      <c r="A18" s="4" t="s">
        <v>17</v>
      </c>
      <c r="B18" s="8">
        <v>9252</v>
      </c>
      <c r="C18" s="8">
        <v>10182</v>
      </c>
      <c r="D18" s="11">
        <f t="shared" si="0"/>
        <v>19434</v>
      </c>
    </row>
    <row r="19" spans="1:4" x14ac:dyDescent="0.35">
      <c r="A19" s="4" t="s">
        <v>18</v>
      </c>
      <c r="B19" s="8">
        <v>7795</v>
      </c>
      <c r="C19" s="8">
        <v>8074</v>
      </c>
      <c r="D19" s="11">
        <f t="shared" si="0"/>
        <v>15869</v>
      </c>
    </row>
    <row r="20" spans="1:4" x14ac:dyDescent="0.35">
      <c r="A20" s="4" t="s">
        <v>19</v>
      </c>
      <c r="B20" s="8">
        <v>4908</v>
      </c>
      <c r="C20" s="8">
        <v>5272</v>
      </c>
      <c r="D20" s="11">
        <f t="shared" si="0"/>
        <v>10180</v>
      </c>
    </row>
    <row r="21" spans="1:4" x14ac:dyDescent="0.35">
      <c r="A21" s="4" t="s">
        <v>20</v>
      </c>
      <c r="B21" s="8">
        <v>2494</v>
      </c>
      <c r="C21" s="8">
        <v>2840</v>
      </c>
      <c r="D21" s="11">
        <f t="shared" si="0"/>
        <v>5334</v>
      </c>
    </row>
    <row r="22" spans="1:4" x14ac:dyDescent="0.35">
      <c r="A22" s="4" t="s">
        <v>21</v>
      </c>
      <c r="B22" s="8">
        <v>2740</v>
      </c>
      <c r="C22" s="8">
        <v>3660</v>
      </c>
      <c r="D22" s="11">
        <f t="shared" si="0"/>
        <v>6400</v>
      </c>
    </row>
    <row r="23" spans="1:4" x14ac:dyDescent="0.35">
      <c r="A23" s="3" t="s">
        <v>5</v>
      </c>
      <c r="B23" s="9">
        <f>SUM(B7:B22)</f>
        <v>212384</v>
      </c>
      <c r="C23" s="9">
        <f>SUM(C7:C22)</f>
        <v>210064</v>
      </c>
      <c r="D23" s="11">
        <f t="shared" si="0"/>
        <v>422448</v>
      </c>
    </row>
    <row r="24" spans="1:4" x14ac:dyDescent="0.35">
      <c r="A24" s="12" t="s">
        <v>29</v>
      </c>
    </row>
    <row r="26" spans="1:4" x14ac:dyDescent="0.35">
      <c r="C26" s="2" t="s">
        <v>22</v>
      </c>
    </row>
    <row r="27" spans="1:4" x14ac:dyDescent="0.35">
      <c r="C27" s="2" t="s">
        <v>23</v>
      </c>
    </row>
    <row r="28" spans="1:4" x14ac:dyDescent="0.35">
      <c r="C28" s="2" t="s">
        <v>24</v>
      </c>
    </row>
    <row r="29" spans="1:4" x14ac:dyDescent="0.35">
      <c r="C29" s="2" t="s">
        <v>25</v>
      </c>
    </row>
    <row r="34" spans="3:3" x14ac:dyDescent="0.35">
      <c r="C34" s="7" t="s">
        <v>26</v>
      </c>
    </row>
    <row r="35" spans="3:3" x14ac:dyDescent="0.35">
      <c r="C35" s="2" t="s">
        <v>27</v>
      </c>
    </row>
    <row r="36" spans="3:3" x14ac:dyDescent="0.35">
      <c r="C36" s="2" t="s">
        <v>28</v>
      </c>
    </row>
  </sheetData>
  <mergeCells count="5">
    <mergeCell ref="B4:C4"/>
    <mergeCell ref="A1:D1"/>
    <mergeCell ref="A2:D2"/>
    <mergeCell ref="A4:A5"/>
    <mergeCell ref="D4:D5"/>
  </mergeCells>
  <pageMargins left="1.28" right="0.7" top="0.75" bottom="0.75" header="0.3" footer="0.3"/>
  <pageSetup paperSize="25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B24" sqref="B24"/>
    </sheetView>
  </sheetViews>
  <sheetFormatPr defaultRowHeight="14.5" x14ac:dyDescent="0.35"/>
  <cols>
    <col min="1" max="1" width="6.36328125" style="1" customWidth="1"/>
    <col min="2" max="6" width="16.6328125" style="1" customWidth="1"/>
    <col min="7" max="16384" width="8.7265625" style="2"/>
  </cols>
  <sheetData>
    <row r="1" spans="1:6" x14ac:dyDescent="0.35">
      <c r="A1" s="23" t="s">
        <v>49</v>
      </c>
      <c r="B1" s="23"/>
      <c r="C1" s="23"/>
      <c r="D1" s="23"/>
      <c r="E1" s="23"/>
      <c r="F1" s="23"/>
    </row>
    <row r="2" spans="1:6" x14ac:dyDescent="0.35">
      <c r="A2" s="23" t="s">
        <v>30</v>
      </c>
      <c r="B2" s="23"/>
      <c r="C2" s="23"/>
      <c r="D2" s="23"/>
      <c r="E2" s="23"/>
      <c r="F2" s="23"/>
    </row>
    <row r="4" spans="1:6" s="7" customFormat="1" x14ac:dyDescent="0.35">
      <c r="A4" s="22" t="s">
        <v>51</v>
      </c>
      <c r="B4" s="22" t="s">
        <v>31</v>
      </c>
      <c r="C4" s="22" t="s">
        <v>2</v>
      </c>
      <c r="D4" s="22"/>
      <c r="E4" s="22" t="s">
        <v>5</v>
      </c>
      <c r="F4" s="22" t="s">
        <v>32</v>
      </c>
    </row>
    <row r="5" spans="1:6" s="7" customFormat="1" x14ac:dyDescent="0.35">
      <c r="A5" s="22"/>
      <c r="B5" s="22"/>
      <c r="C5" s="14" t="s">
        <v>3</v>
      </c>
      <c r="D5" s="14" t="s">
        <v>4</v>
      </c>
      <c r="E5" s="22"/>
      <c r="F5" s="22"/>
    </row>
    <row r="6" spans="1:6" ht="11.5" customHeight="1" x14ac:dyDescent="0.3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</row>
    <row r="7" spans="1:6" x14ac:dyDescent="0.35">
      <c r="A7" s="4">
        <v>1</v>
      </c>
      <c r="B7" s="13" t="s">
        <v>44</v>
      </c>
      <c r="C7" s="8">
        <v>27357</v>
      </c>
      <c r="D7" s="8">
        <v>27048</v>
      </c>
      <c r="E7" s="8">
        <f>C7+D7</f>
        <v>54405</v>
      </c>
      <c r="F7" s="16">
        <f>E7/E19</f>
        <v>0.1287850812407681</v>
      </c>
    </row>
    <row r="8" spans="1:6" x14ac:dyDescent="0.35">
      <c r="A8" s="4">
        <v>2</v>
      </c>
      <c r="B8" s="13" t="s">
        <v>42</v>
      </c>
      <c r="C8" s="8">
        <v>17448</v>
      </c>
      <c r="D8" s="8">
        <v>17350</v>
      </c>
      <c r="E8" s="8">
        <f t="shared" ref="E8:E18" si="0">C8+D8</f>
        <v>34798</v>
      </c>
      <c r="F8" s="16">
        <f>E8/E19</f>
        <v>8.2372268302844373E-2</v>
      </c>
    </row>
    <row r="9" spans="1:6" x14ac:dyDescent="0.35">
      <c r="A9" s="4">
        <v>3</v>
      </c>
      <c r="B9" s="13" t="s">
        <v>41</v>
      </c>
      <c r="C9" s="8">
        <v>26372</v>
      </c>
      <c r="D9" s="8">
        <v>26702</v>
      </c>
      <c r="E9" s="8">
        <f t="shared" si="0"/>
        <v>53074</v>
      </c>
      <c r="F9" s="16">
        <f>E9/E19</f>
        <v>0.1256343976063326</v>
      </c>
    </row>
    <row r="10" spans="1:6" x14ac:dyDescent="0.35">
      <c r="A10" s="4">
        <v>4</v>
      </c>
      <c r="B10" s="13" t="s">
        <v>38</v>
      </c>
      <c r="C10" s="8">
        <v>18299</v>
      </c>
      <c r="D10" s="8">
        <v>18387</v>
      </c>
      <c r="E10" s="8">
        <f t="shared" si="0"/>
        <v>36686</v>
      </c>
      <c r="F10" s="16">
        <f>E10/E19</f>
        <v>8.6841457410142792E-2</v>
      </c>
    </row>
    <row r="11" spans="1:6" x14ac:dyDescent="0.35">
      <c r="A11" s="4">
        <v>5</v>
      </c>
      <c r="B11" s="13" t="s">
        <v>36</v>
      </c>
      <c r="C11" s="8">
        <v>16470</v>
      </c>
      <c r="D11" s="8">
        <v>16413</v>
      </c>
      <c r="E11" s="8">
        <f t="shared" si="0"/>
        <v>32883</v>
      </c>
      <c r="F11" s="16">
        <f>E11/E19</f>
        <v>7.7839166003863203E-2</v>
      </c>
    </row>
    <row r="12" spans="1:6" x14ac:dyDescent="0.35">
      <c r="A12" s="4">
        <v>6</v>
      </c>
      <c r="B12" s="13" t="s">
        <v>34</v>
      </c>
      <c r="C12" s="8">
        <v>18620</v>
      </c>
      <c r="D12" s="8">
        <v>18097</v>
      </c>
      <c r="E12" s="8">
        <f t="shared" si="0"/>
        <v>36717</v>
      </c>
      <c r="F12" s="16">
        <f>E12/E19</f>
        <v>8.6914839222815593E-2</v>
      </c>
    </row>
    <row r="13" spans="1:6" x14ac:dyDescent="0.35">
      <c r="A13" s="4">
        <v>7</v>
      </c>
      <c r="B13" s="13" t="s">
        <v>33</v>
      </c>
      <c r="C13" s="8">
        <v>14859</v>
      </c>
      <c r="D13" s="8">
        <v>14490</v>
      </c>
      <c r="E13" s="8">
        <f t="shared" si="0"/>
        <v>29349</v>
      </c>
      <c r="F13" s="16">
        <f>E13/E19</f>
        <v>6.947363935916373E-2</v>
      </c>
    </row>
    <row r="14" spans="1:6" x14ac:dyDescent="0.35">
      <c r="A14" s="4">
        <v>8</v>
      </c>
      <c r="B14" s="13" t="s">
        <v>43</v>
      </c>
      <c r="C14" s="8">
        <v>11312</v>
      </c>
      <c r="D14" s="8">
        <v>11108</v>
      </c>
      <c r="E14" s="8">
        <f t="shared" si="0"/>
        <v>22420</v>
      </c>
      <c r="F14" s="16">
        <f>E14/E19</f>
        <v>5.3071620649168656E-2</v>
      </c>
    </row>
    <row r="15" spans="1:6" x14ac:dyDescent="0.35">
      <c r="A15" s="4">
        <v>9</v>
      </c>
      <c r="B15" s="13" t="s">
        <v>39</v>
      </c>
      <c r="C15" s="8">
        <v>18417</v>
      </c>
      <c r="D15" s="8">
        <v>18042</v>
      </c>
      <c r="E15" s="8">
        <f t="shared" si="0"/>
        <v>36459</v>
      </c>
      <c r="F15" s="16">
        <f>E15/E19</f>
        <v>8.6304113168958072E-2</v>
      </c>
    </row>
    <row r="16" spans="1:6" x14ac:dyDescent="0.35">
      <c r="A16" s="4">
        <v>10</v>
      </c>
      <c r="B16" s="13" t="s">
        <v>40</v>
      </c>
      <c r="C16" s="8">
        <v>12870</v>
      </c>
      <c r="D16" s="8">
        <v>12791</v>
      </c>
      <c r="E16" s="8">
        <f t="shared" si="0"/>
        <v>25661</v>
      </c>
      <c r="F16" s="16">
        <f>E16/E19</f>
        <v>6.0743570806347763E-2</v>
      </c>
    </row>
    <row r="17" spans="1:6" x14ac:dyDescent="0.35">
      <c r="A17" s="4">
        <v>11</v>
      </c>
      <c r="B17" s="13" t="s">
        <v>37</v>
      </c>
      <c r="C17" s="8">
        <v>13929</v>
      </c>
      <c r="D17" s="8">
        <v>13932</v>
      </c>
      <c r="E17" s="8">
        <f t="shared" si="0"/>
        <v>27861</v>
      </c>
      <c r="F17" s="16">
        <f>E17/E19</f>
        <v>6.5951312350869221E-2</v>
      </c>
    </row>
    <row r="18" spans="1:6" x14ac:dyDescent="0.35">
      <c r="A18" s="4">
        <v>12</v>
      </c>
      <c r="B18" s="13" t="s">
        <v>35</v>
      </c>
      <c r="C18" s="8">
        <v>16431</v>
      </c>
      <c r="D18" s="8">
        <v>15704</v>
      </c>
      <c r="E18" s="8">
        <f t="shared" si="0"/>
        <v>32135</v>
      </c>
      <c r="F18" s="16">
        <f>E18/E19</f>
        <v>7.6068533878725905E-2</v>
      </c>
    </row>
    <row r="19" spans="1:6" s="7" customFormat="1" x14ac:dyDescent="0.35">
      <c r="A19" s="24" t="s">
        <v>45</v>
      </c>
      <c r="B19" s="25"/>
      <c r="C19" s="9">
        <f>SUM(C7:C18)</f>
        <v>212384</v>
      </c>
      <c r="D19" s="9">
        <f>SUM(D7:D18)</f>
        <v>210064</v>
      </c>
      <c r="E19" s="9">
        <f>SUM(E7:E18)</f>
        <v>422448</v>
      </c>
      <c r="F19" s="16">
        <f>E19/E19</f>
        <v>1</v>
      </c>
    </row>
    <row r="20" spans="1:6" x14ac:dyDescent="0.35">
      <c r="A20" s="12" t="s">
        <v>29</v>
      </c>
      <c r="B20" s="12" t="s">
        <v>29</v>
      </c>
    </row>
    <row r="22" spans="1:6" x14ac:dyDescent="0.35">
      <c r="E22" s="2" t="s">
        <v>22</v>
      </c>
    </row>
    <row r="23" spans="1:6" x14ac:dyDescent="0.35">
      <c r="E23" s="2" t="s">
        <v>23</v>
      </c>
    </row>
    <row r="24" spans="1:6" x14ac:dyDescent="0.35">
      <c r="E24" s="2" t="s">
        <v>24</v>
      </c>
    </row>
    <row r="25" spans="1:6" x14ac:dyDescent="0.35">
      <c r="E25" s="2" t="s">
        <v>25</v>
      </c>
    </row>
    <row r="26" spans="1:6" x14ac:dyDescent="0.35">
      <c r="E26" s="2"/>
    </row>
    <row r="27" spans="1:6" x14ac:dyDescent="0.35">
      <c r="E27" s="2"/>
    </row>
    <row r="28" spans="1:6" x14ac:dyDescent="0.35">
      <c r="E28" s="2"/>
    </row>
    <row r="29" spans="1:6" x14ac:dyDescent="0.35">
      <c r="E29" s="2"/>
    </row>
    <row r="30" spans="1:6" x14ac:dyDescent="0.35">
      <c r="E30" s="7" t="s">
        <v>26</v>
      </c>
    </row>
    <row r="31" spans="1:6" x14ac:dyDescent="0.35">
      <c r="E31" s="2" t="s">
        <v>27</v>
      </c>
    </row>
    <row r="32" spans="1:6" x14ac:dyDescent="0.35">
      <c r="E32" s="2" t="s">
        <v>28</v>
      </c>
    </row>
  </sheetData>
  <mergeCells count="8">
    <mergeCell ref="A19:B19"/>
    <mergeCell ref="A1:F1"/>
    <mergeCell ref="A2:F2"/>
    <mergeCell ref="A4:A5"/>
    <mergeCell ref="C4:D4"/>
    <mergeCell ref="E4:E5"/>
    <mergeCell ref="F4:F5"/>
    <mergeCell ref="B4:B5"/>
  </mergeCells>
  <pageMargins left="0.7" right="0.27" top="0.75" bottom="0.75" header="0.3" footer="0.3"/>
  <pageSetup paperSize="256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E11" sqref="E11"/>
    </sheetView>
  </sheetViews>
  <sheetFormatPr defaultRowHeight="14.5" x14ac:dyDescent="0.35"/>
  <cols>
    <col min="1" max="1" width="7" style="1" customWidth="1"/>
    <col min="2" max="2" width="31.36328125" style="1" customWidth="1"/>
    <col min="3" max="4" width="16.6328125" style="1" customWidth="1"/>
    <col min="5" max="16384" width="8.7265625" style="2"/>
  </cols>
  <sheetData>
    <row r="1" spans="1:4" x14ac:dyDescent="0.35">
      <c r="A1" s="23" t="s">
        <v>46</v>
      </c>
      <c r="B1" s="23"/>
      <c r="C1" s="23"/>
      <c r="D1" s="23"/>
    </row>
    <row r="2" spans="1:4" x14ac:dyDescent="0.35">
      <c r="A2" s="23" t="s">
        <v>47</v>
      </c>
      <c r="B2" s="23"/>
      <c r="C2" s="23"/>
      <c r="D2" s="23"/>
    </row>
    <row r="4" spans="1:4" s="10" customFormat="1" x14ac:dyDescent="0.35">
      <c r="A4" s="14" t="s">
        <v>51</v>
      </c>
      <c r="B4" s="14" t="s">
        <v>50</v>
      </c>
      <c r="C4" s="14" t="s">
        <v>5</v>
      </c>
      <c r="D4" s="14" t="s">
        <v>32</v>
      </c>
    </row>
    <row r="5" spans="1:4" ht="11.5" customHeight="1" x14ac:dyDescent="0.35">
      <c r="A5" s="15">
        <v>1</v>
      </c>
      <c r="B5" s="15">
        <v>2</v>
      </c>
      <c r="C5" s="15">
        <v>3</v>
      </c>
      <c r="D5" s="15">
        <v>4</v>
      </c>
    </row>
    <row r="6" spans="1:4" x14ac:dyDescent="0.35">
      <c r="A6" s="4">
        <v>1</v>
      </c>
      <c r="B6" s="13" t="s">
        <v>52</v>
      </c>
      <c r="C6" s="8">
        <v>101296</v>
      </c>
      <c r="D6" s="17">
        <f>C6/C16</f>
        <v>0.23978335795174791</v>
      </c>
    </row>
    <row r="7" spans="1:4" x14ac:dyDescent="0.35">
      <c r="A7" s="4">
        <v>2</v>
      </c>
      <c r="B7" s="13" t="s">
        <v>53</v>
      </c>
      <c r="C7" s="8">
        <v>56761</v>
      </c>
      <c r="D7" s="17">
        <f>C7/C16</f>
        <v>0.13436209900390106</v>
      </c>
    </row>
    <row r="8" spans="1:4" x14ac:dyDescent="0.35">
      <c r="A8" s="4">
        <v>3</v>
      </c>
      <c r="B8" s="13" t="s">
        <v>54</v>
      </c>
      <c r="C8" s="8">
        <v>105384</v>
      </c>
      <c r="D8" s="17">
        <f>C8/C16</f>
        <v>0.24946028860356778</v>
      </c>
    </row>
    <row r="9" spans="1:4" x14ac:dyDescent="0.35">
      <c r="A9" s="4">
        <v>4</v>
      </c>
      <c r="B9" s="13" t="s">
        <v>55</v>
      </c>
      <c r="C9" s="8">
        <v>64439</v>
      </c>
      <c r="D9" s="17">
        <f>C9/C16</f>
        <v>0.15253711699428096</v>
      </c>
    </row>
    <row r="10" spans="1:4" x14ac:dyDescent="0.35">
      <c r="A10" s="4">
        <v>5</v>
      </c>
      <c r="B10" s="13" t="s">
        <v>56</v>
      </c>
      <c r="C10" s="8">
        <v>79597</v>
      </c>
      <c r="D10" s="17">
        <f>C10/C16</f>
        <v>0.18841845623603379</v>
      </c>
    </row>
    <row r="11" spans="1:4" x14ac:dyDescent="0.35">
      <c r="A11" s="4">
        <v>6</v>
      </c>
      <c r="B11" s="13" t="s">
        <v>57</v>
      </c>
      <c r="C11" s="8">
        <v>1474</v>
      </c>
      <c r="D11" s="17">
        <f>C11/C16</f>
        <v>3.4891868348293754E-3</v>
      </c>
    </row>
    <row r="12" spans="1:4" x14ac:dyDescent="0.35">
      <c r="A12" s="4">
        <v>7</v>
      </c>
      <c r="B12" s="13" t="s">
        <v>58</v>
      </c>
      <c r="C12" s="8">
        <v>3900</v>
      </c>
      <c r="D12" s="17">
        <f>C12/C16</f>
        <v>9.2319054652880359E-3</v>
      </c>
    </row>
    <row r="13" spans="1:4" x14ac:dyDescent="0.35">
      <c r="A13" s="4">
        <v>8</v>
      </c>
      <c r="B13" s="13" t="s">
        <v>59</v>
      </c>
      <c r="C13" s="8">
        <v>9293</v>
      </c>
      <c r="D13" s="17">
        <f>C13/C16</f>
        <v>2.1997973715108133E-2</v>
      </c>
    </row>
    <row r="14" spans="1:4" x14ac:dyDescent="0.35">
      <c r="A14" s="4">
        <v>9</v>
      </c>
      <c r="B14" s="13" t="s">
        <v>60</v>
      </c>
      <c r="C14" s="8">
        <v>274</v>
      </c>
      <c r="D14" s="17">
        <f>C14/C16</f>
        <v>6.4860053781767228E-4</v>
      </c>
    </row>
    <row r="15" spans="1:4" x14ac:dyDescent="0.35">
      <c r="A15" s="4">
        <v>10</v>
      </c>
      <c r="B15" s="13" t="s">
        <v>61</v>
      </c>
      <c r="C15" s="8">
        <v>30</v>
      </c>
      <c r="D15" s="17">
        <f>C15/C16</f>
        <v>7.1014657425292585E-5</v>
      </c>
    </row>
    <row r="16" spans="1:4" x14ac:dyDescent="0.35">
      <c r="A16" s="24" t="s">
        <v>5</v>
      </c>
      <c r="B16" s="25"/>
      <c r="C16" s="9">
        <f>SUM(C6:C15)</f>
        <v>422448</v>
      </c>
      <c r="D16" s="20">
        <f>C16/C16</f>
        <v>1</v>
      </c>
    </row>
    <row r="17" spans="1:3" x14ac:dyDescent="0.35">
      <c r="A17" s="12" t="s">
        <v>29</v>
      </c>
      <c r="B17" s="12"/>
    </row>
    <row r="19" spans="1:3" x14ac:dyDescent="0.35">
      <c r="C19" s="2" t="s">
        <v>22</v>
      </c>
    </row>
    <row r="20" spans="1:3" x14ac:dyDescent="0.35">
      <c r="C20" s="2" t="s">
        <v>23</v>
      </c>
    </row>
    <row r="21" spans="1:3" x14ac:dyDescent="0.35">
      <c r="C21" s="2" t="s">
        <v>24</v>
      </c>
    </row>
    <row r="22" spans="1:3" x14ac:dyDescent="0.35">
      <c r="C22" s="2" t="s">
        <v>25</v>
      </c>
    </row>
    <row r="23" spans="1:3" x14ac:dyDescent="0.35">
      <c r="C23" s="2"/>
    </row>
    <row r="24" spans="1:3" x14ac:dyDescent="0.35">
      <c r="C24" s="2"/>
    </row>
    <row r="25" spans="1:3" x14ac:dyDescent="0.35">
      <c r="C25" s="2"/>
    </row>
    <row r="26" spans="1:3" x14ac:dyDescent="0.35">
      <c r="C26" s="2"/>
    </row>
    <row r="27" spans="1:3" x14ac:dyDescent="0.35">
      <c r="C27" s="7" t="s">
        <v>26</v>
      </c>
    </row>
    <row r="28" spans="1:3" x14ac:dyDescent="0.35">
      <c r="C28" s="2" t="s">
        <v>27</v>
      </c>
    </row>
    <row r="29" spans="1:3" x14ac:dyDescent="0.35">
      <c r="C29" s="2" t="s">
        <v>28</v>
      </c>
    </row>
  </sheetData>
  <mergeCells count="3">
    <mergeCell ref="A16:B16"/>
    <mergeCell ref="A1:D1"/>
    <mergeCell ref="A2:D2"/>
  </mergeCells>
  <pageMargins left="1.53" right="0.7" top="0.75" bottom="0.75" header="0.3" footer="0.3"/>
  <pageSetup paperSize="256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G10" sqref="G10"/>
    </sheetView>
  </sheetViews>
  <sheetFormatPr defaultRowHeight="14.5" x14ac:dyDescent="0.35"/>
  <cols>
    <col min="1" max="1" width="7" style="1" customWidth="1"/>
    <col min="2" max="2" width="16.54296875" style="1" customWidth="1"/>
    <col min="3" max="5" width="16.6328125" style="1" customWidth="1"/>
    <col min="6" max="16384" width="8.7265625" style="2"/>
  </cols>
  <sheetData>
    <row r="1" spans="1:5" x14ac:dyDescent="0.35">
      <c r="A1" s="23" t="s">
        <v>66</v>
      </c>
      <c r="B1" s="23"/>
      <c r="C1" s="23"/>
      <c r="D1" s="23"/>
      <c r="E1" s="23"/>
    </row>
    <row r="2" spans="1:5" x14ac:dyDescent="0.35">
      <c r="A2" s="23" t="s">
        <v>67</v>
      </c>
      <c r="B2" s="23"/>
      <c r="C2" s="23"/>
      <c r="D2" s="23"/>
      <c r="E2" s="23"/>
    </row>
    <row r="4" spans="1:5" s="10" customFormat="1" x14ac:dyDescent="0.35">
      <c r="A4" s="14" t="s">
        <v>51</v>
      </c>
      <c r="B4" s="14" t="s">
        <v>50</v>
      </c>
      <c r="C4" s="14" t="s">
        <v>3</v>
      </c>
      <c r="D4" s="14" t="s">
        <v>4</v>
      </c>
      <c r="E4" s="14" t="s">
        <v>5</v>
      </c>
    </row>
    <row r="5" spans="1:5" ht="11.5" customHeight="1" x14ac:dyDescent="0.35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5" x14ac:dyDescent="0.35">
      <c r="A6" s="4">
        <v>1</v>
      </c>
      <c r="B6" s="13" t="s">
        <v>62</v>
      </c>
      <c r="C6" s="8">
        <v>111177</v>
      </c>
      <c r="D6" s="8">
        <v>92748</v>
      </c>
      <c r="E6" s="18">
        <f>C6+D6</f>
        <v>203925</v>
      </c>
    </row>
    <row r="7" spans="1:5" x14ac:dyDescent="0.35">
      <c r="A7" s="4">
        <v>2</v>
      </c>
      <c r="B7" s="13" t="s">
        <v>63</v>
      </c>
      <c r="C7" s="8">
        <v>97600</v>
      </c>
      <c r="D7" s="8">
        <v>100501</v>
      </c>
      <c r="E7" s="18">
        <f t="shared" ref="E7:E10" si="0">C7+D7</f>
        <v>198101</v>
      </c>
    </row>
    <row r="8" spans="1:5" x14ac:dyDescent="0.35">
      <c r="A8" s="4">
        <v>3</v>
      </c>
      <c r="B8" s="13" t="s">
        <v>64</v>
      </c>
      <c r="C8" s="8">
        <v>1282</v>
      </c>
      <c r="D8" s="8">
        <v>3228</v>
      </c>
      <c r="E8" s="18">
        <f t="shared" si="0"/>
        <v>4510</v>
      </c>
    </row>
    <row r="9" spans="1:5" x14ac:dyDescent="0.35">
      <c r="A9" s="4">
        <v>4</v>
      </c>
      <c r="B9" s="13" t="s">
        <v>65</v>
      </c>
      <c r="C9" s="8">
        <v>2325</v>
      </c>
      <c r="D9" s="8">
        <v>13587</v>
      </c>
      <c r="E9" s="18">
        <f t="shared" si="0"/>
        <v>15912</v>
      </c>
    </row>
    <row r="10" spans="1:5" x14ac:dyDescent="0.35">
      <c r="A10" s="24" t="s">
        <v>5</v>
      </c>
      <c r="B10" s="25"/>
      <c r="C10" s="9">
        <f>SUM(C6:C9)</f>
        <v>212384</v>
      </c>
      <c r="D10" s="9">
        <f>SUM(D6:D9)</f>
        <v>210064</v>
      </c>
      <c r="E10" s="19">
        <f t="shared" si="0"/>
        <v>422448</v>
      </c>
    </row>
    <row r="11" spans="1:5" s="1" customFormat="1" x14ac:dyDescent="0.35">
      <c r="A11" s="12" t="s">
        <v>29</v>
      </c>
      <c r="B11" s="12"/>
    </row>
    <row r="13" spans="1:5" s="1" customFormat="1" x14ac:dyDescent="0.35">
      <c r="D13" s="2" t="s">
        <v>22</v>
      </c>
    </row>
    <row r="14" spans="1:5" s="1" customFormat="1" x14ac:dyDescent="0.35">
      <c r="D14" s="2" t="s">
        <v>23</v>
      </c>
    </row>
    <row r="15" spans="1:5" s="1" customFormat="1" x14ac:dyDescent="0.35">
      <c r="D15" s="2" t="s">
        <v>24</v>
      </c>
    </row>
    <row r="16" spans="1:5" s="1" customFormat="1" x14ac:dyDescent="0.35">
      <c r="D16" s="2" t="s">
        <v>25</v>
      </c>
    </row>
    <row r="17" spans="4:4" s="1" customFormat="1" x14ac:dyDescent="0.35">
      <c r="D17" s="2"/>
    </row>
    <row r="18" spans="4:4" s="1" customFormat="1" x14ac:dyDescent="0.35">
      <c r="D18" s="2"/>
    </row>
    <row r="19" spans="4:4" s="1" customFormat="1" x14ac:dyDescent="0.35">
      <c r="D19" s="2"/>
    </row>
    <row r="20" spans="4:4" s="1" customFormat="1" x14ac:dyDescent="0.35">
      <c r="D20" s="2"/>
    </row>
    <row r="21" spans="4:4" s="1" customFormat="1" x14ac:dyDescent="0.35">
      <c r="D21" s="7" t="s">
        <v>26</v>
      </c>
    </row>
    <row r="22" spans="4:4" s="1" customFormat="1" x14ac:dyDescent="0.35">
      <c r="D22" s="2" t="s">
        <v>27</v>
      </c>
    </row>
    <row r="23" spans="4:4" s="1" customFormat="1" x14ac:dyDescent="0.35">
      <c r="D23" s="2" t="s">
        <v>28</v>
      </c>
    </row>
  </sheetData>
  <mergeCells count="3">
    <mergeCell ref="A1:E1"/>
    <mergeCell ref="A2:E2"/>
    <mergeCell ref="A10:B10"/>
  </mergeCells>
  <pageMargins left="1.61" right="0.7" top="0.75" bottom="0.75" header="0.3" footer="0.3"/>
  <pageSetup paperSize="256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1" sqref="D11"/>
    </sheetView>
  </sheetViews>
  <sheetFormatPr defaultRowHeight="14.5" x14ac:dyDescent="0.35"/>
  <cols>
    <col min="1" max="1" width="7" style="1" customWidth="1"/>
    <col min="2" max="2" width="31.36328125" style="1" customWidth="1"/>
    <col min="3" max="4" width="16.6328125" style="1" customWidth="1"/>
    <col min="5" max="16384" width="8.7265625" style="2"/>
  </cols>
  <sheetData>
    <row r="1" spans="1:4" x14ac:dyDescent="0.35">
      <c r="A1" s="23" t="s">
        <v>68</v>
      </c>
      <c r="B1" s="23"/>
      <c r="C1" s="23"/>
      <c r="D1" s="23"/>
    </row>
    <row r="2" spans="1:4" x14ac:dyDescent="0.35">
      <c r="A2" s="23" t="s">
        <v>69</v>
      </c>
      <c r="B2" s="23"/>
      <c r="C2" s="23"/>
      <c r="D2" s="23"/>
    </row>
    <row r="4" spans="1:4" s="10" customFormat="1" x14ac:dyDescent="0.35">
      <c r="A4" s="14" t="s">
        <v>51</v>
      </c>
      <c r="B4" s="14" t="s">
        <v>50</v>
      </c>
      <c r="C4" s="14" t="s">
        <v>5</v>
      </c>
      <c r="D4" s="14" t="s">
        <v>32</v>
      </c>
    </row>
    <row r="5" spans="1:4" ht="11.5" customHeight="1" x14ac:dyDescent="0.35">
      <c r="A5" s="15">
        <v>1</v>
      </c>
      <c r="B5" s="15">
        <v>2</v>
      </c>
      <c r="C5" s="15">
        <v>3</v>
      </c>
      <c r="D5" s="15">
        <v>4</v>
      </c>
    </row>
    <row r="6" spans="1:4" x14ac:dyDescent="0.35">
      <c r="A6" s="4">
        <v>1</v>
      </c>
      <c r="B6" s="4" t="s">
        <v>70</v>
      </c>
      <c r="C6" s="8">
        <f>(13/176)*268</f>
        <v>19.795454545454547</v>
      </c>
      <c r="D6" s="17">
        <f>C6/C11</f>
        <v>9.9926173946114435E-5</v>
      </c>
    </row>
    <row r="7" spans="1:4" x14ac:dyDescent="0.35">
      <c r="A7" s="4">
        <v>2</v>
      </c>
      <c r="B7" s="4" t="s">
        <v>71</v>
      </c>
      <c r="C7" s="8">
        <v>248</v>
      </c>
      <c r="D7" s="17">
        <f>C7/C11</f>
        <v>1.2518879564867975E-3</v>
      </c>
    </row>
    <row r="8" spans="1:4" x14ac:dyDescent="0.35">
      <c r="A8" s="4">
        <v>3</v>
      </c>
      <c r="B8" s="4" t="s">
        <v>72</v>
      </c>
      <c r="C8" s="8">
        <v>7198</v>
      </c>
      <c r="D8" s="17">
        <f>C8/C11</f>
        <v>3.6335038349967617E-2</v>
      </c>
    </row>
    <row r="9" spans="1:4" x14ac:dyDescent="0.35">
      <c r="A9" s="4">
        <v>4</v>
      </c>
      <c r="B9" s="4" t="s">
        <v>73</v>
      </c>
      <c r="C9" s="8">
        <f>20788+26547</f>
        <v>47335</v>
      </c>
      <c r="D9" s="17">
        <f>C9/C11</f>
        <v>0.23894401782380065</v>
      </c>
    </row>
    <row r="10" spans="1:4" x14ac:dyDescent="0.35">
      <c r="A10" s="4">
        <v>5</v>
      </c>
      <c r="B10" s="4" t="s">
        <v>74</v>
      </c>
      <c r="C10" s="8">
        <v>143300</v>
      </c>
      <c r="D10" s="17">
        <f>C10/C11</f>
        <v>0.7233691296957987</v>
      </c>
    </row>
    <row r="11" spans="1:4" x14ac:dyDescent="0.35">
      <c r="A11" s="24" t="s">
        <v>5</v>
      </c>
      <c r="B11" s="25"/>
      <c r="C11" s="9">
        <f>SUM(C6:C10)</f>
        <v>198100.79545454547</v>
      </c>
      <c r="D11" s="20">
        <f>C11/C11</f>
        <v>1</v>
      </c>
    </row>
    <row r="12" spans="1:4" s="1" customFormat="1" x14ac:dyDescent="0.35">
      <c r="A12" s="12" t="s">
        <v>29</v>
      </c>
      <c r="B12" s="12"/>
    </row>
    <row r="14" spans="1:4" s="1" customFormat="1" x14ac:dyDescent="0.35">
      <c r="C14" s="2" t="s">
        <v>22</v>
      </c>
    </row>
    <row r="15" spans="1:4" s="1" customFormat="1" x14ac:dyDescent="0.35">
      <c r="C15" s="2" t="s">
        <v>23</v>
      </c>
    </row>
    <row r="16" spans="1:4" s="1" customFormat="1" x14ac:dyDescent="0.35">
      <c r="C16" s="2" t="s">
        <v>24</v>
      </c>
    </row>
    <row r="17" spans="3:3" s="1" customFormat="1" x14ac:dyDescent="0.35">
      <c r="C17" s="2" t="s">
        <v>25</v>
      </c>
    </row>
    <row r="18" spans="3:3" s="1" customFormat="1" x14ac:dyDescent="0.35">
      <c r="C18" s="2"/>
    </row>
    <row r="19" spans="3:3" s="1" customFormat="1" x14ac:dyDescent="0.35">
      <c r="C19" s="2"/>
    </row>
    <row r="20" spans="3:3" s="1" customFormat="1" x14ac:dyDescent="0.35">
      <c r="C20" s="2"/>
    </row>
    <row r="21" spans="3:3" s="1" customFormat="1" x14ac:dyDescent="0.35">
      <c r="C21" s="2"/>
    </row>
    <row r="22" spans="3:3" s="1" customFormat="1" x14ac:dyDescent="0.35">
      <c r="C22" s="7" t="s">
        <v>26</v>
      </c>
    </row>
    <row r="23" spans="3:3" s="1" customFormat="1" x14ac:dyDescent="0.35">
      <c r="C23" s="2" t="s">
        <v>27</v>
      </c>
    </row>
    <row r="24" spans="3:3" s="1" customFormat="1" x14ac:dyDescent="0.35">
      <c r="C24" s="2" t="s">
        <v>28</v>
      </c>
    </row>
  </sheetData>
  <mergeCells count="3">
    <mergeCell ref="A1:D1"/>
    <mergeCell ref="A2:D2"/>
    <mergeCell ref="A11:B11"/>
  </mergeCells>
  <pageMargins left="1.53" right="0.7" top="0.75" bottom="0.75" header="0.3" footer="0.3"/>
  <pageSetup paperSize="256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11" sqref="B11"/>
    </sheetView>
  </sheetViews>
  <sheetFormatPr defaultRowHeight="14.5" x14ac:dyDescent="0.35"/>
  <cols>
    <col min="1" max="1" width="6.36328125" style="1" customWidth="1"/>
    <col min="2" max="2" width="38.54296875" style="1" customWidth="1"/>
    <col min="3" max="3" width="16.6328125" style="1" customWidth="1"/>
    <col min="4" max="16384" width="8.7265625" style="2"/>
  </cols>
  <sheetData>
    <row r="1" spans="1:3" x14ac:dyDescent="0.35">
      <c r="A1" s="23" t="s">
        <v>88</v>
      </c>
      <c r="B1" s="23"/>
      <c r="C1" s="23"/>
    </row>
    <row r="2" spans="1:3" x14ac:dyDescent="0.35">
      <c r="A2" s="23" t="s">
        <v>89</v>
      </c>
      <c r="B2" s="23"/>
      <c r="C2" s="23"/>
    </row>
    <row r="4" spans="1:3" s="7" customFormat="1" x14ac:dyDescent="0.35">
      <c r="A4" s="22" t="s">
        <v>51</v>
      </c>
      <c r="B4" s="22" t="s">
        <v>31</v>
      </c>
      <c r="C4" s="22" t="s">
        <v>5</v>
      </c>
    </row>
    <row r="5" spans="1:3" s="7" customFormat="1" x14ac:dyDescent="0.35">
      <c r="A5" s="22"/>
      <c r="B5" s="22"/>
      <c r="C5" s="22"/>
    </row>
    <row r="6" spans="1:3" ht="11.5" customHeight="1" x14ac:dyDescent="0.35">
      <c r="A6" s="15">
        <v>1</v>
      </c>
      <c r="B6" s="15">
        <v>2</v>
      </c>
      <c r="C6" s="15">
        <v>5</v>
      </c>
    </row>
    <row r="7" spans="1:3" x14ac:dyDescent="0.35">
      <c r="A7" s="4">
        <v>1</v>
      </c>
      <c r="B7" s="13" t="s">
        <v>44</v>
      </c>
      <c r="C7" s="8">
        <v>17411</v>
      </c>
    </row>
    <row r="8" spans="1:3" x14ac:dyDescent="0.35">
      <c r="A8" s="4">
        <v>2</v>
      </c>
      <c r="B8" s="13" t="s">
        <v>42</v>
      </c>
      <c r="C8" s="8">
        <v>11081</v>
      </c>
    </row>
    <row r="9" spans="1:3" x14ac:dyDescent="0.35">
      <c r="A9" s="4">
        <v>3</v>
      </c>
      <c r="B9" s="13" t="s">
        <v>41</v>
      </c>
      <c r="C9" s="8">
        <v>17494</v>
      </c>
    </row>
    <row r="10" spans="1:3" x14ac:dyDescent="0.35">
      <c r="A10" s="4">
        <v>4</v>
      </c>
      <c r="B10" s="13" t="s">
        <v>38</v>
      </c>
      <c r="C10" s="8">
        <v>12431</v>
      </c>
    </row>
    <row r="11" spans="1:3" x14ac:dyDescent="0.35">
      <c r="A11" s="4">
        <v>5</v>
      </c>
      <c r="B11" s="13" t="s">
        <v>36</v>
      </c>
      <c r="C11" s="8">
        <v>10217</v>
      </c>
    </row>
    <row r="12" spans="1:3" x14ac:dyDescent="0.35">
      <c r="A12" s="4">
        <v>6</v>
      </c>
      <c r="B12" s="13" t="s">
        <v>34</v>
      </c>
      <c r="C12" s="8">
        <v>11235</v>
      </c>
    </row>
    <row r="13" spans="1:3" x14ac:dyDescent="0.35">
      <c r="A13" s="4">
        <v>7</v>
      </c>
      <c r="B13" s="13" t="s">
        <v>33</v>
      </c>
      <c r="C13" s="8">
        <v>9859</v>
      </c>
    </row>
    <row r="14" spans="1:3" x14ac:dyDescent="0.35">
      <c r="A14" s="4">
        <v>8</v>
      </c>
      <c r="B14" s="13" t="s">
        <v>43</v>
      </c>
      <c r="C14" s="8">
        <v>7612</v>
      </c>
    </row>
    <row r="15" spans="1:3" x14ac:dyDescent="0.35">
      <c r="A15" s="4">
        <v>9</v>
      </c>
      <c r="B15" s="13" t="s">
        <v>39</v>
      </c>
      <c r="C15" s="8">
        <v>11327</v>
      </c>
    </row>
    <row r="16" spans="1:3" x14ac:dyDescent="0.35">
      <c r="A16" s="4">
        <v>10</v>
      </c>
      <c r="B16" s="13" t="s">
        <v>40</v>
      </c>
      <c r="C16" s="8">
        <v>8193</v>
      </c>
    </row>
    <row r="17" spans="1:3" x14ac:dyDescent="0.35">
      <c r="A17" s="4">
        <v>11</v>
      </c>
      <c r="B17" s="13" t="s">
        <v>37</v>
      </c>
      <c r="C17" s="8">
        <v>9305</v>
      </c>
    </row>
    <row r="18" spans="1:3" x14ac:dyDescent="0.35">
      <c r="A18" s="4">
        <v>12</v>
      </c>
      <c r="B18" s="13" t="s">
        <v>35</v>
      </c>
      <c r="C18" s="8">
        <v>9841</v>
      </c>
    </row>
    <row r="19" spans="1:3" s="7" customFormat="1" x14ac:dyDescent="0.35">
      <c r="A19" s="24" t="s">
        <v>45</v>
      </c>
      <c r="B19" s="25"/>
      <c r="C19" s="9">
        <f>SUM(C7:C18)</f>
        <v>136006</v>
      </c>
    </row>
    <row r="20" spans="1:3" x14ac:dyDescent="0.35">
      <c r="A20" s="12" t="s">
        <v>29</v>
      </c>
      <c r="B20" s="12" t="s">
        <v>29</v>
      </c>
    </row>
    <row r="22" spans="1:3" x14ac:dyDescent="0.35">
      <c r="C22" s="2"/>
    </row>
    <row r="23" spans="1:3" x14ac:dyDescent="0.35">
      <c r="C23" s="2"/>
    </row>
    <row r="24" spans="1:3" x14ac:dyDescent="0.35">
      <c r="C24" s="2"/>
    </row>
    <row r="25" spans="1:3" x14ac:dyDescent="0.35">
      <c r="C25" s="2"/>
    </row>
    <row r="26" spans="1:3" x14ac:dyDescent="0.35">
      <c r="C26" s="2"/>
    </row>
    <row r="27" spans="1:3" x14ac:dyDescent="0.35">
      <c r="C27" s="2"/>
    </row>
    <row r="28" spans="1:3" x14ac:dyDescent="0.35">
      <c r="C28" s="2"/>
    </row>
    <row r="29" spans="1:3" x14ac:dyDescent="0.35">
      <c r="C29" s="2"/>
    </row>
    <row r="30" spans="1:3" x14ac:dyDescent="0.35">
      <c r="C30" s="7"/>
    </row>
    <row r="31" spans="1:3" x14ac:dyDescent="0.35">
      <c r="C31" s="2"/>
    </row>
    <row r="32" spans="1:3" x14ac:dyDescent="0.35">
      <c r="C32" s="2"/>
    </row>
  </sheetData>
  <mergeCells count="6">
    <mergeCell ref="A19:B19"/>
    <mergeCell ref="A1:C1"/>
    <mergeCell ref="A2:C2"/>
    <mergeCell ref="A4:A5"/>
    <mergeCell ref="B4:B5"/>
    <mergeCell ref="C4:C5"/>
  </mergeCells>
  <pageMargins left="1.73" right="0.7" top="0.75" bottom="0.75" header="0.3" footer="0.3"/>
  <pageSetup paperSize="256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G10" sqref="G10"/>
    </sheetView>
  </sheetViews>
  <sheetFormatPr defaultRowHeight="14.5" x14ac:dyDescent="0.35"/>
  <cols>
    <col min="1" max="1" width="7" style="1" customWidth="1"/>
    <col min="2" max="2" width="23" style="1" customWidth="1"/>
    <col min="3" max="5" width="16.6328125" style="1" customWidth="1"/>
    <col min="6" max="16384" width="8.7265625" style="2"/>
  </cols>
  <sheetData>
    <row r="1" spans="1:5" x14ac:dyDescent="0.35">
      <c r="A1" s="23" t="s">
        <v>75</v>
      </c>
      <c r="B1" s="23"/>
      <c r="C1" s="23"/>
      <c r="D1" s="23"/>
      <c r="E1" s="23"/>
    </row>
    <row r="2" spans="1:5" x14ac:dyDescent="0.35">
      <c r="A2" s="23" t="s">
        <v>67</v>
      </c>
      <c r="B2" s="23"/>
      <c r="C2" s="23"/>
      <c r="D2" s="23"/>
      <c r="E2" s="23"/>
    </row>
    <row r="4" spans="1:5" s="10" customFormat="1" x14ac:dyDescent="0.35">
      <c r="A4" s="14" t="s">
        <v>51</v>
      </c>
      <c r="B4" s="14" t="s">
        <v>76</v>
      </c>
      <c r="C4" s="14" t="s">
        <v>3</v>
      </c>
      <c r="D4" s="14" t="s">
        <v>4</v>
      </c>
      <c r="E4" s="14" t="s">
        <v>5</v>
      </c>
    </row>
    <row r="5" spans="1:5" ht="11.5" customHeight="1" x14ac:dyDescent="0.35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5" x14ac:dyDescent="0.35">
      <c r="A6" s="4">
        <v>1</v>
      </c>
      <c r="B6" s="13" t="s">
        <v>77</v>
      </c>
      <c r="C6" s="8">
        <f>212384-67379-32531-1137</f>
        <v>111337</v>
      </c>
      <c r="D6" s="8">
        <f>210064-61023-97336-29539-448</f>
        <v>21718</v>
      </c>
      <c r="E6" s="18">
        <f>C6+D6</f>
        <v>133055</v>
      </c>
    </row>
    <row r="7" spans="1:5" x14ac:dyDescent="0.35">
      <c r="A7" s="4">
        <v>2</v>
      </c>
      <c r="B7" s="13" t="s">
        <v>78</v>
      </c>
      <c r="C7" s="8">
        <v>16148</v>
      </c>
      <c r="D7" s="8">
        <v>13077</v>
      </c>
      <c r="E7" s="18">
        <f t="shared" ref="E7:E11" si="0">C7+D7</f>
        <v>29225</v>
      </c>
    </row>
    <row r="8" spans="1:5" x14ac:dyDescent="0.35">
      <c r="A8" s="4">
        <v>3</v>
      </c>
      <c r="B8" s="13" t="s">
        <v>79</v>
      </c>
      <c r="C8" s="8">
        <f>32531-2085-10750</f>
        <v>19696</v>
      </c>
      <c r="D8" s="8">
        <f>29539-1977-9949</f>
        <v>17613</v>
      </c>
      <c r="E8" s="18">
        <f t="shared" si="0"/>
        <v>37309</v>
      </c>
    </row>
    <row r="9" spans="1:5" x14ac:dyDescent="0.35">
      <c r="A9" s="4">
        <v>4</v>
      </c>
      <c r="B9" s="13" t="s">
        <v>80</v>
      </c>
      <c r="C9" s="8">
        <v>0</v>
      </c>
      <c r="D9" s="8">
        <v>97336</v>
      </c>
      <c r="E9" s="18">
        <f t="shared" ref="E9" si="1">C9+D9</f>
        <v>97336</v>
      </c>
    </row>
    <row r="10" spans="1:5" x14ac:dyDescent="0.35">
      <c r="A10" s="4">
        <v>5</v>
      </c>
      <c r="B10" s="13" t="s">
        <v>81</v>
      </c>
      <c r="C10" s="8">
        <v>4</v>
      </c>
      <c r="D10" s="8">
        <v>2</v>
      </c>
      <c r="E10" s="18">
        <f t="shared" si="0"/>
        <v>6</v>
      </c>
    </row>
    <row r="11" spans="1:5" x14ac:dyDescent="0.35">
      <c r="A11" s="24" t="s">
        <v>5</v>
      </c>
      <c r="B11" s="25"/>
      <c r="C11" s="9">
        <f>SUM(C6:C10)</f>
        <v>147185</v>
      </c>
      <c r="D11" s="9">
        <f>SUM(D6:D10)</f>
        <v>149746</v>
      </c>
      <c r="E11" s="19">
        <f t="shared" si="0"/>
        <v>296931</v>
      </c>
    </row>
    <row r="12" spans="1:5" s="1" customFormat="1" x14ac:dyDescent="0.35">
      <c r="A12" s="12" t="s">
        <v>29</v>
      </c>
      <c r="B12" s="12"/>
    </row>
    <row r="14" spans="1:5" s="1" customFormat="1" x14ac:dyDescent="0.35">
      <c r="D14" s="2" t="s">
        <v>22</v>
      </c>
    </row>
    <row r="15" spans="1:5" s="1" customFormat="1" x14ac:dyDescent="0.35">
      <c r="D15" s="2" t="s">
        <v>23</v>
      </c>
    </row>
    <row r="16" spans="1:5" s="1" customFormat="1" x14ac:dyDescent="0.35">
      <c r="D16" s="2" t="s">
        <v>24</v>
      </c>
    </row>
    <row r="17" spans="4:4" s="1" customFormat="1" x14ac:dyDescent="0.35">
      <c r="D17" s="2" t="s">
        <v>25</v>
      </c>
    </row>
    <row r="18" spans="4:4" s="1" customFormat="1" x14ac:dyDescent="0.35">
      <c r="D18" s="2"/>
    </row>
    <row r="19" spans="4:4" s="1" customFormat="1" x14ac:dyDescent="0.35">
      <c r="D19" s="2"/>
    </row>
    <row r="20" spans="4:4" s="1" customFormat="1" x14ac:dyDescent="0.35">
      <c r="D20" s="2"/>
    </row>
    <row r="21" spans="4:4" s="1" customFormat="1" x14ac:dyDescent="0.35">
      <c r="D21" s="2"/>
    </row>
    <row r="22" spans="4:4" s="1" customFormat="1" x14ac:dyDescent="0.35">
      <c r="D22" s="7" t="s">
        <v>26</v>
      </c>
    </row>
    <row r="23" spans="4:4" s="1" customFormat="1" x14ac:dyDescent="0.35">
      <c r="D23" s="2" t="s">
        <v>27</v>
      </c>
    </row>
    <row r="24" spans="4:4" s="1" customFormat="1" x14ac:dyDescent="0.35">
      <c r="D24" s="2" t="s">
        <v>28</v>
      </c>
    </row>
  </sheetData>
  <mergeCells count="3">
    <mergeCell ref="A1:E1"/>
    <mergeCell ref="A2:E2"/>
    <mergeCell ref="A11:B11"/>
  </mergeCells>
  <pageMargins left="1.18" right="0.7" top="0.75" bottom="0.75" header="0.3" footer="0.3"/>
  <pageSetup paperSize="256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8" sqref="G8"/>
    </sheetView>
  </sheetViews>
  <sheetFormatPr defaultRowHeight="14.5" x14ac:dyDescent="0.35"/>
  <cols>
    <col min="1" max="1" width="6.36328125" style="1" customWidth="1"/>
    <col min="2" max="2" width="16.6328125" style="1" customWidth="1"/>
    <col min="3" max="8" width="10.90625" style="1" customWidth="1"/>
    <col min="9" max="16384" width="8.7265625" style="2"/>
  </cols>
  <sheetData>
    <row r="1" spans="1:8" x14ac:dyDescent="0.35">
      <c r="A1" s="23" t="s">
        <v>90</v>
      </c>
      <c r="B1" s="23"/>
      <c r="C1" s="23"/>
      <c r="D1" s="23"/>
      <c r="E1" s="23"/>
      <c r="F1" s="23"/>
      <c r="G1" s="23"/>
      <c r="H1" s="23"/>
    </row>
    <row r="2" spans="1:8" x14ac:dyDescent="0.35">
      <c r="A2" s="23" t="s">
        <v>91</v>
      </c>
      <c r="B2" s="23"/>
      <c r="C2" s="23"/>
      <c r="D2" s="23"/>
      <c r="E2" s="23"/>
      <c r="F2" s="23"/>
      <c r="G2" s="23"/>
      <c r="H2" s="23"/>
    </row>
    <row r="4" spans="1:8" s="10" customFormat="1" x14ac:dyDescent="0.35">
      <c r="A4" s="21" t="s">
        <v>51</v>
      </c>
      <c r="B4" s="21" t="s">
        <v>31</v>
      </c>
      <c r="C4" s="14" t="s">
        <v>82</v>
      </c>
      <c r="D4" s="14" t="s">
        <v>86</v>
      </c>
      <c r="E4" s="21" t="s">
        <v>83</v>
      </c>
      <c r="F4" s="21" t="s">
        <v>84</v>
      </c>
      <c r="G4" s="21" t="s">
        <v>85</v>
      </c>
      <c r="H4" s="21" t="s">
        <v>87</v>
      </c>
    </row>
    <row r="5" spans="1:8" ht="11.5" customHeight="1" x14ac:dyDescent="0.3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5</v>
      </c>
      <c r="H5" s="15">
        <v>6</v>
      </c>
    </row>
    <row r="6" spans="1:8" x14ac:dyDescent="0.35">
      <c r="A6" s="4">
        <v>1</v>
      </c>
      <c r="B6" s="13" t="s">
        <v>44</v>
      </c>
      <c r="C6" s="8">
        <v>46320</v>
      </c>
      <c r="D6" s="8">
        <v>7166</v>
      </c>
      <c r="E6" s="8">
        <v>687</v>
      </c>
      <c r="F6" s="8">
        <v>0</v>
      </c>
      <c r="G6" s="8">
        <v>209</v>
      </c>
      <c r="H6" s="8">
        <v>23</v>
      </c>
    </row>
    <row r="7" spans="1:8" x14ac:dyDescent="0.35">
      <c r="A7" s="4">
        <v>2</v>
      </c>
      <c r="B7" s="13" t="s">
        <v>42</v>
      </c>
      <c r="C7" s="8">
        <v>29430</v>
      </c>
      <c r="D7" s="8">
        <v>4458</v>
      </c>
      <c r="E7" s="8">
        <v>823</v>
      </c>
      <c r="F7" s="8">
        <v>10</v>
      </c>
      <c r="G7" s="8">
        <v>77</v>
      </c>
      <c r="H7" s="8"/>
    </row>
    <row r="8" spans="1:8" x14ac:dyDescent="0.35">
      <c r="A8" s="4">
        <v>3</v>
      </c>
      <c r="B8" s="13" t="s">
        <v>41</v>
      </c>
      <c r="C8" s="8">
        <v>39796</v>
      </c>
      <c r="D8" s="8">
        <v>9538</v>
      </c>
      <c r="E8" s="8">
        <v>3064</v>
      </c>
      <c r="F8" s="8">
        <v>8</v>
      </c>
      <c r="G8" s="8">
        <v>498</v>
      </c>
      <c r="H8" s="8">
        <v>170</v>
      </c>
    </row>
    <row r="9" spans="1:8" x14ac:dyDescent="0.35">
      <c r="A9" s="4">
        <v>4</v>
      </c>
      <c r="B9" s="13" t="s">
        <v>38</v>
      </c>
      <c r="C9" s="8">
        <v>33905</v>
      </c>
      <c r="D9" s="8">
        <v>2461</v>
      </c>
      <c r="E9" s="8">
        <v>261</v>
      </c>
      <c r="F9" s="8">
        <v>0</v>
      </c>
      <c r="G9" s="8">
        <v>52</v>
      </c>
      <c r="H9" s="8">
        <v>7</v>
      </c>
    </row>
    <row r="10" spans="1:8" x14ac:dyDescent="0.35">
      <c r="A10" s="4">
        <v>5</v>
      </c>
      <c r="B10" s="13" t="s">
        <v>36</v>
      </c>
      <c r="C10" s="8">
        <v>29583</v>
      </c>
      <c r="D10" s="8">
        <v>2450</v>
      </c>
      <c r="E10" s="8">
        <v>838</v>
      </c>
      <c r="F10" s="8">
        <v>0</v>
      </c>
      <c r="G10" s="8">
        <v>12</v>
      </c>
      <c r="H10" s="8"/>
    </row>
    <row r="11" spans="1:8" x14ac:dyDescent="0.35">
      <c r="A11" s="4">
        <v>6</v>
      </c>
      <c r="B11" s="13" t="s">
        <v>34</v>
      </c>
      <c r="C11" s="8">
        <v>36551</v>
      </c>
      <c r="D11" s="8">
        <v>44</v>
      </c>
      <c r="E11" s="8">
        <v>2</v>
      </c>
      <c r="F11" s="8">
        <v>0</v>
      </c>
      <c r="G11" s="8">
        <v>120</v>
      </c>
      <c r="H11" s="8"/>
    </row>
    <row r="12" spans="1:8" x14ac:dyDescent="0.35">
      <c r="A12" s="4">
        <v>7</v>
      </c>
      <c r="B12" s="13" t="s">
        <v>33</v>
      </c>
      <c r="C12" s="8">
        <v>26730</v>
      </c>
      <c r="D12" s="8">
        <v>2507</v>
      </c>
      <c r="E12" s="8">
        <v>93</v>
      </c>
      <c r="F12" s="8">
        <v>2</v>
      </c>
      <c r="G12" s="8">
        <v>13</v>
      </c>
      <c r="H12" s="8">
        <v>4</v>
      </c>
    </row>
    <row r="13" spans="1:8" x14ac:dyDescent="0.35">
      <c r="A13" s="4">
        <v>8</v>
      </c>
      <c r="B13" s="13" t="s">
        <v>43</v>
      </c>
      <c r="C13" s="8">
        <v>19829</v>
      </c>
      <c r="D13" s="8">
        <v>2412</v>
      </c>
      <c r="E13" s="8">
        <v>147</v>
      </c>
      <c r="F13" s="8">
        <v>0</v>
      </c>
      <c r="G13" s="8">
        <v>32</v>
      </c>
      <c r="H13" s="8"/>
    </row>
    <row r="14" spans="1:8" x14ac:dyDescent="0.35">
      <c r="A14" s="4">
        <v>9</v>
      </c>
      <c r="B14" s="13" t="s">
        <v>39</v>
      </c>
      <c r="C14" s="8">
        <v>34780</v>
      </c>
      <c r="D14" s="8">
        <v>1292</v>
      </c>
      <c r="E14" s="8">
        <v>382</v>
      </c>
      <c r="F14" s="8">
        <v>0</v>
      </c>
      <c r="G14" s="8">
        <v>0</v>
      </c>
      <c r="H14" s="8">
        <v>5</v>
      </c>
    </row>
    <row r="15" spans="1:8" x14ac:dyDescent="0.35">
      <c r="A15" s="4">
        <v>10</v>
      </c>
      <c r="B15" s="13" t="s">
        <v>40</v>
      </c>
      <c r="C15" s="8">
        <v>22728</v>
      </c>
      <c r="D15" s="8">
        <v>2538</v>
      </c>
      <c r="E15" s="8">
        <v>394</v>
      </c>
      <c r="F15" s="8">
        <v>0</v>
      </c>
      <c r="G15" s="8">
        <v>1</v>
      </c>
      <c r="H15" s="8"/>
    </row>
    <row r="16" spans="1:8" x14ac:dyDescent="0.35">
      <c r="A16" s="4">
        <v>11</v>
      </c>
      <c r="B16" s="13" t="s">
        <v>37</v>
      </c>
      <c r="C16" s="8">
        <v>25674</v>
      </c>
      <c r="D16" s="8">
        <v>1983</v>
      </c>
      <c r="E16" s="8">
        <v>151</v>
      </c>
      <c r="F16" s="8">
        <v>0</v>
      </c>
      <c r="G16" s="8">
        <v>48</v>
      </c>
      <c r="H16" s="8">
        <v>5</v>
      </c>
    </row>
    <row r="17" spans="1:8" x14ac:dyDescent="0.35">
      <c r="A17" s="4">
        <v>12</v>
      </c>
      <c r="B17" s="13" t="s">
        <v>35</v>
      </c>
      <c r="C17" s="8">
        <v>30105</v>
      </c>
      <c r="D17" s="8">
        <v>1935</v>
      </c>
      <c r="E17" s="8">
        <v>89</v>
      </c>
      <c r="F17" s="8">
        <v>1</v>
      </c>
      <c r="G17" s="8">
        <v>0</v>
      </c>
      <c r="H17" s="8">
        <v>5</v>
      </c>
    </row>
    <row r="18" spans="1:8" s="7" customFormat="1" x14ac:dyDescent="0.35">
      <c r="A18" s="24" t="s">
        <v>45</v>
      </c>
      <c r="B18" s="25"/>
      <c r="C18" s="9">
        <f t="shared" ref="C18:H18" si="0">SUM(C6:C17)</f>
        <v>375431</v>
      </c>
      <c r="D18" s="9">
        <f t="shared" si="0"/>
        <v>38784</v>
      </c>
      <c r="E18" s="9">
        <f t="shared" si="0"/>
        <v>6931</v>
      </c>
      <c r="F18" s="9">
        <f t="shared" si="0"/>
        <v>21</v>
      </c>
      <c r="G18" s="9">
        <f t="shared" si="0"/>
        <v>1062</v>
      </c>
      <c r="H18" s="9">
        <f t="shared" si="0"/>
        <v>219</v>
      </c>
    </row>
    <row r="19" spans="1:8" x14ac:dyDescent="0.35">
      <c r="A19" s="12" t="s">
        <v>29</v>
      </c>
      <c r="B19" s="12" t="s">
        <v>29</v>
      </c>
    </row>
    <row r="21" spans="1:8" x14ac:dyDescent="0.35">
      <c r="E21" s="2"/>
      <c r="F21" s="2" t="s">
        <v>22</v>
      </c>
      <c r="G21" s="2"/>
    </row>
    <row r="22" spans="1:8" x14ac:dyDescent="0.35">
      <c r="E22" s="2"/>
      <c r="F22" s="2" t="s">
        <v>23</v>
      </c>
      <c r="G22" s="2"/>
    </row>
    <row r="23" spans="1:8" x14ac:dyDescent="0.35">
      <c r="E23" s="2"/>
      <c r="F23" s="2" t="s">
        <v>24</v>
      </c>
      <c r="G23" s="2"/>
    </row>
    <row r="24" spans="1:8" x14ac:dyDescent="0.35">
      <c r="E24" s="2"/>
      <c r="F24" s="2" t="s">
        <v>25</v>
      </c>
      <c r="G24" s="2"/>
    </row>
    <row r="25" spans="1:8" x14ac:dyDescent="0.35">
      <c r="E25" s="2"/>
      <c r="F25" s="2"/>
      <c r="G25" s="2"/>
    </row>
    <row r="26" spans="1:8" x14ac:dyDescent="0.35">
      <c r="E26" s="2"/>
      <c r="F26" s="2"/>
      <c r="G26" s="2"/>
    </row>
    <row r="27" spans="1:8" x14ac:dyDescent="0.35">
      <c r="E27" s="2"/>
      <c r="F27" s="2"/>
      <c r="G27" s="2"/>
    </row>
    <row r="28" spans="1:8" x14ac:dyDescent="0.35">
      <c r="E28" s="2"/>
      <c r="F28" s="2"/>
      <c r="G28" s="2"/>
    </row>
    <row r="29" spans="1:8" x14ac:dyDescent="0.35">
      <c r="E29" s="7"/>
      <c r="F29" s="7" t="s">
        <v>26</v>
      </c>
      <c r="G29" s="7"/>
    </row>
    <row r="30" spans="1:8" x14ac:dyDescent="0.35">
      <c r="E30" s="2"/>
      <c r="F30" s="2" t="s">
        <v>27</v>
      </c>
      <c r="G30" s="2"/>
    </row>
    <row r="31" spans="1:8" x14ac:dyDescent="0.35">
      <c r="E31" s="2"/>
      <c r="F31" s="2" t="s">
        <v>28</v>
      </c>
      <c r="G31" s="2"/>
    </row>
  </sheetData>
  <mergeCells count="3">
    <mergeCell ref="A18:B18"/>
    <mergeCell ref="A1:H1"/>
    <mergeCell ref="A2:H2"/>
  </mergeCells>
  <pageMargins left="0.8" right="0.28999999999999998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kel umur</vt:lpstr>
      <vt:lpstr>Kec</vt:lpstr>
      <vt:lpstr>pendidikan</vt:lpstr>
      <vt:lpstr>stts kawin</vt:lpstr>
      <vt:lpstr>usia kawin</vt:lpstr>
      <vt:lpstr>RT</vt:lpstr>
      <vt:lpstr>jenis kegiatan</vt:lpstr>
      <vt:lpstr>agama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Disdukcapil</dc:creator>
  <cp:lastModifiedBy>Disdukcapil</cp:lastModifiedBy>
  <cp:lastPrinted>2022-01-25T09:01:19Z</cp:lastPrinted>
  <dcterms:created xsi:type="dcterms:W3CDTF">2022-01-24T08:13:15Z</dcterms:created>
  <dcterms:modified xsi:type="dcterms:W3CDTF">2022-01-31T08:49:18Z</dcterms:modified>
</cp:coreProperties>
</file>