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E24C8344-8116-4B6D-BE9C-753F70F4A7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4" l="1"/>
  <c r="O14" i="4"/>
  <c r="S14" i="4"/>
  <c r="S11" i="4"/>
  <c r="Q18" i="4"/>
  <c r="P18" i="4"/>
  <c r="M18" i="4"/>
  <c r="L18" i="4"/>
  <c r="K18" i="4"/>
  <c r="J18" i="4"/>
  <c r="I18" i="4"/>
  <c r="H18" i="4"/>
  <c r="G18" i="4"/>
  <c r="F18" i="4"/>
  <c r="E18" i="4"/>
  <c r="D18" i="4"/>
  <c r="B18" i="4"/>
  <c r="S15" i="4"/>
  <c r="H15" i="4"/>
  <c r="G15" i="4"/>
  <c r="T15" i="4" s="1"/>
  <c r="C15" i="4"/>
  <c r="F14" i="4"/>
  <c r="C14" i="4"/>
  <c r="T14" i="4" s="1"/>
  <c r="N12" i="4"/>
  <c r="T12" i="4" s="1"/>
  <c r="R11" i="4"/>
  <c r="O11" i="4"/>
  <c r="O18" i="4" s="1"/>
  <c r="G11" i="4"/>
  <c r="E11" i="4"/>
  <c r="C11" i="4"/>
  <c r="T10" i="4"/>
  <c r="F10" i="4"/>
  <c r="E9" i="4"/>
  <c r="T9" i="4" s="1"/>
  <c r="C9" i="4"/>
  <c r="S8" i="4"/>
  <c r="N8" i="4"/>
  <c r="T8" i="4" s="1"/>
  <c r="S7" i="4"/>
  <c r="S18" i="4" s="1"/>
  <c r="R7" i="4"/>
  <c r="R18" i="4" s="1"/>
  <c r="N7" i="4"/>
  <c r="C7" i="4"/>
  <c r="T7" i="4" s="1"/>
  <c r="N6" i="4"/>
  <c r="N18" i="4" s="1"/>
  <c r="G6" i="4"/>
  <c r="C6" i="4"/>
  <c r="T6" i="4" s="1"/>
  <c r="T11" i="4" l="1"/>
  <c r="T18" i="4" s="1"/>
  <c r="C18" i="4"/>
</calcChain>
</file>

<file path=xl/sharedStrings.xml><?xml version="1.0" encoding="utf-8"?>
<sst xmlns="http://schemas.openxmlformats.org/spreadsheetml/2006/main" count="240" uniqueCount="55">
  <si>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</si>
  <si>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</si>
  <si>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</si>
  <si>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</si>
  <si>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</si>
  <si>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</si>
  <si>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</si>
  <si>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</si>
  <si>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</si>
  <si>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</si>
  <si>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</si>
  <si>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</si>
  <si>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</si>
  <si>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</si>
  <si>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</si>
  <si>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</si>
  <si>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</si>
  <si>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</si>
  <si>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</si>
  <si>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</si>
  <si>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</si>
  <si>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</si>
  <si>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</si>
  <si>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</si>
  <si>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</si>
  <si>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</si>
  <si>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</si>
  <si>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</si>
  <si>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</si>
  <si>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</si>
  <si>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</si>
  <si>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</si>
  <si>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</si>
  <si>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</si>
  <si>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KUD</t>
  </si>
  <si>
    <t>KSU</t>
  </si>
  <si>
    <t>ABRI</t>
  </si>
  <si>
    <t>KPN</t>
  </si>
  <si>
    <t>Kopkar</t>
  </si>
  <si>
    <t>KSP</t>
  </si>
  <si>
    <t>Jasa</t>
  </si>
  <si>
    <t>Angkutan</t>
  </si>
  <si>
    <t>Industri</t>
  </si>
  <si>
    <t>Koppas</t>
  </si>
  <si>
    <t>Koppontren</t>
  </si>
  <si>
    <t>Kopwan</t>
  </si>
  <si>
    <t>Kopnel</t>
  </si>
  <si>
    <t>Koptan</t>
  </si>
  <si>
    <t>Kopikra</t>
  </si>
  <si>
    <t>Kopnak</t>
  </si>
  <si>
    <t>KPRI</t>
  </si>
  <si>
    <t>Lain-lain</t>
  </si>
  <si>
    <t>Jumlah</t>
  </si>
  <si>
    <t>-</t>
  </si>
  <si>
    <t>Banyaknya Anggota Koperasi Menurut Jenis dan Kecamatan di 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</si>
</sst>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6128-1F1A-4698-BAFE-F73BC0A0377C}">
  <sheetPr>
    <pageSetUpPr fitToPage="1"/>
  </sheetPr>
  <dimension ref="A1:T31"/>
  <sheetViews>
    <sheetView tabSelected="1" zoomScale="32" workbookViewId="0">
      <selection activeCell="AC27" sqref="AC27"/>
    </sheetView>
  </sheetViews>
  <sheetFormatPr defaultRowHeight="14.4" x14ac:dyDescent="0.3"/>
  <cols>
    <col min="1" max="1" width="16.77734375" customWidth="1"/>
    <col min="2" max="19" width="13.33203125" customWidth="1"/>
    <col min="20" max="20" width="14.5546875" customWidth="1"/>
  </cols>
  <sheetData>
    <row r="1" spans="1:20" ht="18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20"/>
      <c r="M1" s="16"/>
      <c r="N1" s="16"/>
      <c r="O1" s="16"/>
      <c r="P1" s="16"/>
      <c r="Q1" s="16"/>
      <c r="R1" s="16"/>
      <c r="S1" s="16"/>
      <c r="T1" s="16"/>
    </row>
    <row r="2" spans="1:20" ht="18" x14ac:dyDescent="0.35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8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x14ac:dyDescent="0.3">
      <c r="A4" s="1" t="s">
        <v>13</v>
      </c>
      <c r="B4" s="12" t="s">
        <v>34</v>
      </c>
      <c r="C4" s="12" t="s">
        <v>35</v>
      </c>
      <c r="D4" s="12" t="s">
        <v>36</v>
      </c>
      <c r="E4" s="12" t="s">
        <v>37</v>
      </c>
      <c r="F4" s="12" t="s">
        <v>38</v>
      </c>
      <c r="G4" s="12" t="s">
        <v>39</v>
      </c>
      <c r="H4" s="12" t="s">
        <v>40</v>
      </c>
      <c r="I4" s="12" t="s">
        <v>41</v>
      </c>
      <c r="J4" s="12" t="s">
        <v>42</v>
      </c>
      <c r="K4" s="12" t="s">
        <v>43</v>
      </c>
      <c r="L4" s="12" t="s">
        <v>44</v>
      </c>
      <c r="M4" s="12" t="s">
        <v>45</v>
      </c>
      <c r="N4" s="12" t="s">
        <v>46</v>
      </c>
      <c r="O4" s="12" t="s">
        <v>47</v>
      </c>
      <c r="P4" s="12" t="s">
        <v>48</v>
      </c>
      <c r="Q4" s="12" t="s">
        <v>49</v>
      </c>
      <c r="R4" s="12" t="s">
        <v>50</v>
      </c>
      <c r="S4" s="12" t="s">
        <v>51</v>
      </c>
      <c r="T4" s="12" t="s">
        <v>52</v>
      </c>
    </row>
    <row r="5" spans="1:20" x14ac:dyDescent="0.3">
      <c r="A5" s="10" t="s">
        <v>14</v>
      </c>
      <c r="B5" s="11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</row>
    <row r="6" spans="1:20" x14ac:dyDescent="0.3">
      <c r="A6" s="4" t="s">
        <v>0</v>
      </c>
      <c r="B6" s="5" t="s">
        <v>53</v>
      </c>
      <c r="C6" s="5">
        <f>44</f>
        <v>44</v>
      </c>
      <c r="D6" s="5" t="s">
        <v>53</v>
      </c>
      <c r="E6" s="5" t="s">
        <v>53</v>
      </c>
      <c r="F6" s="5" t="s">
        <v>53</v>
      </c>
      <c r="G6" s="5">
        <f>58</f>
        <v>58</v>
      </c>
      <c r="H6" s="5" t="s">
        <v>53</v>
      </c>
      <c r="I6" s="5" t="s">
        <v>53</v>
      </c>
      <c r="J6" s="5" t="s">
        <v>53</v>
      </c>
      <c r="K6" s="5" t="s">
        <v>53</v>
      </c>
      <c r="L6" s="5" t="s">
        <v>53</v>
      </c>
      <c r="M6" s="5" t="s">
        <v>53</v>
      </c>
      <c r="N6" s="5">
        <f>36</f>
        <v>36</v>
      </c>
      <c r="O6" s="5" t="s">
        <v>53</v>
      </c>
      <c r="P6" s="5" t="s">
        <v>53</v>
      </c>
      <c r="Q6" s="5" t="s">
        <v>53</v>
      </c>
      <c r="R6" s="5" t="s">
        <v>53</v>
      </c>
      <c r="S6" s="5" t="s">
        <v>53</v>
      </c>
      <c r="T6" s="5">
        <f>SUM(B6:S6)</f>
        <v>138</v>
      </c>
    </row>
    <row r="7" spans="1:20" x14ac:dyDescent="0.3">
      <c r="A7" s="6" t="s">
        <v>1</v>
      </c>
      <c r="B7" s="3" t="s">
        <v>53</v>
      </c>
      <c r="C7" s="3">
        <f>59</f>
        <v>59</v>
      </c>
      <c r="D7" s="3" t="s">
        <v>53</v>
      </c>
      <c r="E7" s="3" t="s">
        <v>53</v>
      </c>
      <c r="F7" s="3" t="s">
        <v>53</v>
      </c>
      <c r="G7" s="3" t="s">
        <v>53</v>
      </c>
      <c r="H7" s="3" t="s">
        <v>53</v>
      </c>
      <c r="I7" s="3" t="s">
        <v>53</v>
      </c>
      <c r="J7" s="3" t="s">
        <v>53</v>
      </c>
      <c r="K7" s="3" t="s">
        <v>53</v>
      </c>
      <c r="L7" s="3" t="s">
        <v>53</v>
      </c>
      <c r="M7" s="3" t="s">
        <v>53</v>
      </c>
      <c r="N7" s="3">
        <f>65</f>
        <v>65</v>
      </c>
      <c r="O7" s="3" t="s">
        <v>53</v>
      </c>
      <c r="P7" s="3" t="s">
        <v>53</v>
      </c>
      <c r="Q7" s="3" t="s">
        <v>53</v>
      </c>
      <c r="R7" s="3">
        <f>374</f>
        <v>374</v>
      </c>
      <c r="S7" s="3">
        <f>41</f>
        <v>41</v>
      </c>
      <c r="T7" s="5">
        <f t="shared" ref="T7:T15" si="0">SUM(B7:S7)</f>
        <v>539</v>
      </c>
    </row>
    <row r="8" spans="1:20" x14ac:dyDescent="0.3">
      <c r="A8" s="7" t="s">
        <v>2</v>
      </c>
      <c r="B8" s="5" t="s">
        <v>53</v>
      </c>
      <c r="C8" s="5"/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53</v>
      </c>
      <c r="N8" s="5">
        <f>89</f>
        <v>89</v>
      </c>
      <c r="O8" s="5" t="s">
        <v>53</v>
      </c>
      <c r="P8" s="5" t="s">
        <v>53</v>
      </c>
      <c r="Q8" s="5" t="s">
        <v>53</v>
      </c>
      <c r="R8" s="5" t="s">
        <v>53</v>
      </c>
      <c r="S8" s="5">
        <f>38</f>
        <v>38</v>
      </c>
      <c r="T8" s="5">
        <f t="shared" si="0"/>
        <v>127</v>
      </c>
    </row>
    <row r="9" spans="1:20" x14ac:dyDescent="0.3">
      <c r="A9" s="2" t="s">
        <v>3</v>
      </c>
      <c r="B9" s="3" t="s">
        <v>53</v>
      </c>
      <c r="C9" s="3">
        <f>234</f>
        <v>234</v>
      </c>
      <c r="D9" s="3" t="s">
        <v>53</v>
      </c>
      <c r="E9" s="3">
        <f>219</f>
        <v>219</v>
      </c>
      <c r="F9" s="3" t="s">
        <v>53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53</v>
      </c>
      <c r="P9" s="3" t="s">
        <v>53</v>
      </c>
      <c r="Q9" s="3" t="s">
        <v>53</v>
      </c>
      <c r="R9" s="3" t="s">
        <v>53</v>
      </c>
      <c r="S9" s="3" t="s">
        <v>53</v>
      </c>
      <c r="T9" s="5">
        <f t="shared" si="0"/>
        <v>453</v>
      </c>
    </row>
    <row r="10" spans="1:20" x14ac:dyDescent="0.3">
      <c r="A10" s="4" t="s">
        <v>4</v>
      </c>
      <c r="B10" s="5" t="s">
        <v>53</v>
      </c>
      <c r="C10" s="5" t="s">
        <v>53</v>
      </c>
      <c r="D10" s="5" t="s">
        <v>53</v>
      </c>
      <c r="E10" s="5" t="s">
        <v>53</v>
      </c>
      <c r="F10" s="5">
        <f>281</f>
        <v>281</v>
      </c>
      <c r="G10" s="5" t="s">
        <v>53</v>
      </c>
      <c r="H10" s="5" t="s">
        <v>53</v>
      </c>
      <c r="I10" s="5" t="s">
        <v>53</v>
      </c>
      <c r="J10" s="5" t="s">
        <v>53</v>
      </c>
      <c r="K10" s="5" t="s">
        <v>53</v>
      </c>
      <c r="L10" s="5" t="s">
        <v>53</v>
      </c>
      <c r="M10" s="5" t="s">
        <v>53</v>
      </c>
      <c r="N10" s="5" t="s">
        <v>53</v>
      </c>
      <c r="O10" s="5" t="s">
        <v>53</v>
      </c>
      <c r="P10" s="5" t="s">
        <v>53</v>
      </c>
      <c r="Q10" s="5" t="s">
        <v>53</v>
      </c>
      <c r="R10" s="5" t="s">
        <v>53</v>
      </c>
      <c r="S10" s="5" t="s">
        <v>53</v>
      </c>
      <c r="T10" s="5">
        <f t="shared" si="0"/>
        <v>281</v>
      </c>
    </row>
    <row r="11" spans="1:20" x14ac:dyDescent="0.3">
      <c r="A11" s="2" t="s">
        <v>5</v>
      </c>
      <c r="B11" s="3" t="s">
        <v>53</v>
      </c>
      <c r="C11" s="3">
        <f>582</f>
        <v>582</v>
      </c>
      <c r="D11" s="3" t="s">
        <v>53</v>
      </c>
      <c r="E11" s="3">
        <f>495</f>
        <v>495</v>
      </c>
      <c r="F11" s="3" t="s">
        <v>53</v>
      </c>
      <c r="G11" s="3">
        <f>82</f>
        <v>82</v>
      </c>
      <c r="H11" s="3" t="s">
        <v>53</v>
      </c>
      <c r="I11" s="3" t="s">
        <v>53</v>
      </c>
      <c r="J11" s="3" t="s">
        <v>53</v>
      </c>
      <c r="K11" s="3" t="s">
        <v>53</v>
      </c>
      <c r="L11" s="3" t="s">
        <v>53</v>
      </c>
      <c r="M11" s="3" t="s">
        <v>53</v>
      </c>
      <c r="N11" s="3" t="s">
        <v>53</v>
      </c>
      <c r="O11" s="3">
        <f>35</f>
        <v>35</v>
      </c>
      <c r="P11" s="3" t="s">
        <v>53</v>
      </c>
      <c r="Q11" s="3" t="s">
        <v>53</v>
      </c>
      <c r="R11" s="3">
        <f>538</f>
        <v>538</v>
      </c>
      <c r="S11" s="3">
        <f>9</f>
        <v>9</v>
      </c>
      <c r="T11" s="5">
        <f t="shared" si="0"/>
        <v>1741</v>
      </c>
    </row>
    <row r="12" spans="1:20" x14ac:dyDescent="0.3">
      <c r="A12" s="4" t="s">
        <v>6</v>
      </c>
      <c r="B12" s="5" t="s">
        <v>53</v>
      </c>
      <c r="C12" s="5"/>
      <c r="D12" s="5" t="s">
        <v>53</v>
      </c>
      <c r="E12" s="5" t="s">
        <v>53</v>
      </c>
      <c r="F12" s="5" t="s">
        <v>53</v>
      </c>
      <c r="G12" s="5" t="s">
        <v>53</v>
      </c>
      <c r="H12" s="5" t="s">
        <v>53</v>
      </c>
      <c r="I12" s="5" t="s">
        <v>53</v>
      </c>
      <c r="J12" s="5" t="s">
        <v>53</v>
      </c>
      <c r="K12" s="5" t="s">
        <v>53</v>
      </c>
      <c r="L12" s="5" t="s">
        <v>53</v>
      </c>
      <c r="M12" s="5" t="s">
        <v>53</v>
      </c>
      <c r="N12" s="5">
        <f>45</f>
        <v>45</v>
      </c>
      <c r="O12" s="5" t="s">
        <v>53</v>
      </c>
      <c r="P12" s="5" t="s">
        <v>53</v>
      </c>
      <c r="Q12" s="5" t="s">
        <v>53</v>
      </c>
      <c r="R12" s="5" t="s">
        <v>53</v>
      </c>
      <c r="S12" s="5" t="s">
        <v>53</v>
      </c>
      <c r="T12" s="5">
        <f t="shared" si="0"/>
        <v>45</v>
      </c>
    </row>
    <row r="13" spans="1:20" x14ac:dyDescent="0.3">
      <c r="A13" s="2" t="s">
        <v>7</v>
      </c>
      <c r="B13" s="3" t="s">
        <v>53</v>
      </c>
      <c r="C13" s="3"/>
      <c r="D13" s="3" t="s">
        <v>53</v>
      </c>
      <c r="E13" s="3" t="s">
        <v>53</v>
      </c>
      <c r="F13" s="3" t="s">
        <v>53</v>
      </c>
      <c r="G13" s="3" t="s">
        <v>53</v>
      </c>
      <c r="H13" s="3" t="s">
        <v>53</v>
      </c>
      <c r="I13" s="3" t="s">
        <v>53</v>
      </c>
      <c r="J13" s="3" t="s">
        <v>53</v>
      </c>
      <c r="K13" s="3" t="s">
        <v>53</v>
      </c>
      <c r="L13" s="3" t="s">
        <v>53</v>
      </c>
      <c r="M13" s="3" t="s">
        <v>53</v>
      </c>
      <c r="N13" s="3" t="s">
        <v>53</v>
      </c>
      <c r="O13" s="3" t="s">
        <v>53</v>
      </c>
      <c r="P13" s="3" t="s">
        <v>53</v>
      </c>
      <c r="Q13" s="3" t="s">
        <v>53</v>
      </c>
      <c r="R13" s="3" t="s">
        <v>53</v>
      </c>
      <c r="S13" s="3" t="s">
        <v>53</v>
      </c>
      <c r="T13" s="5" t="s">
        <v>53</v>
      </c>
    </row>
    <row r="14" spans="1:20" x14ac:dyDescent="0.3">
      <c r="A14" s="4" t="s">
        <v>8</v>
      </c>
      <c r="B14" s="5" t="s">
        <v>53</v>
      </c>
      <c r="C14" s="5">
        <f>309</f>
        <v>309</v>
      </c>
      <c r="D14" s="5" t="s">
        <v>53</v>
      </c>
      <c r="E14" s="5" t="s">
        <v>53</v>
      </c>
      <c r="F14" s="14">
        <f>776</f>
        <v>776</v>
      </c>
      <c r="G14" s="5" t="s">
        <v>53</v>
      </c>
      <c r="H14" s="5" t="s">
        <v>53</v>
      </c>
      <c r="I14" s="5" t="s">
        <v>53</v>
      </c>
      <c r="J14" s="5" t="s">
        <v>53</v>
      </c>
      <c r="K14" s="5" t="s">
        <v>53</v>
      </c>
      <c r="L14" s="5" t="s">
        <v>53</v>
      </c>
      <c r="M14" s="5" t="s">
        <v>53</v>
      </c>
      <c r="N14" s="5" t="s">
        <v>53</v>
      </c>
      <c r="O14" s="5">
        <f>116</f>
        <v>116</v>
      </c>
      <c r="P14" s="5" t="s">
        <v>53</v>
      </c>
      <c r="Q14" s="5" t="s">
        <v>53</v>
      </c>
      <c r="R14" s="5" t="s">
        <v>53</v>
      </c>
      <c r="S14" s="5">
        <f>9</f>
        <v>9</v>
      </c>
      <c r="T14" s="5">
        <f t="shared" si="0"/>
        <v>1210</v>
      </c>
    </row>
    <row r="15" spans="1:20" x14ac:dyDescent="0.3">
      <c r="A15" s="2" t="s">
        <v>9</v>
      </c>
      <c r="B15" s="3" t="s">
        <v>53</v>
      </c>
      <c r="C15" s="3">
        <f>54</f>
        <v>54</v>
      </c>
      <c r="D15" s="3" t="s">
        <v>53</v>
      </c>
      <c r="E15" s="3" t="s">
        <v>53</v>
      </c>
      <c r="F15" s="3" t="s">
        <v>53</v>
      </c>
      <c r="G15" s="3">
        <f>366</f>
        <v>366</v>
      </c>
      <c r="H15" s="3">
        <f>269</f>
        <v>269</v>
      </c>
      <c r="I15" s="3" t="s">
        <v>53</v>
      </c>
      <c r="J15" s="3" t="s">
        <v>53</v>
      </c>
      <c r="K15" s="3" t="s">
        <v>53</v>
      </c>
      <c r="L15" s="3" t="s">
        <v>53</v>
      </c>
      <c r="M15" s="3" t="s">
        <v>53</v>
      </c>
      <c r="N15" s="3" t="s">
        <v>53</v>
      </c>
      <c r="O15" s="3">
        <f>116</f>
        <v>116</v>
      </c>
      <c r="P15" s="3" t="s">
        <v>53</v>
      </c>
      <c r="Q15" s="3" t="s">
        <v>53</v>
      </c>
      <c r="R15" s="3" t="s">
        <v>53</v>
      </c>
      <c r="S15" s="3">
        <f>92</f>
        <v>92</v>
      </c>
      <c r="T15" s="5">
        <f t="shared" si="0"/>
        <v>897</v>
      </c>
    </row>
    <row r="16" spans="1:20" x14ac:dyDescent="0.3">
      <c r="A16" s="4" t="s">
        <v>10</v>
      </c>
      <c r="B16" s="5" t="s">
        <v>53</v>
      </c>
      <c r="C16" s="5"/>
      <c r="D16" s="5" t="s">
        <v>53</v>
      </c>
      <c r="E16" s="5" t="s">
        <v>53</v>
      </c>
      <c r="F16" s="5" t="s">
        <v>53</v>
      </c>
      <c r="G16" s="5" t="s">
        <v>53</v>
      </c>
      <c r="H16" s="5" t="s">
        <v>53</v>
      </c>
      <c r="I16" s="5" t="s">
        <v>53</v>
      </c>
      <c r="J16" s="5" t="s">
        <v>53</v>
      </c>
      <c r="K16" s="5" t="s">
        <v>53</v>
      </c>
      <c r="L16" s="5" t="s">
        <v>53</v>
      </c>
      <c r="M16" s="5" t="s">
        <v>53</v>
      </c>
      <c r="N16" s="5" t="s">
        <v>53</v>
      </c>
      <c r="O16" s="5" t="s">
        <v>53</v>
      </c>
      <c r="P16" s="5" t="s">
        <v>53</v>
      </c>
      <c r="Q16" s="5" t="s">
        <v>53</v>
      </c>
      <c r="R16" s="5" t="s">
        <v>53</v>
      </c>
      <c r="S16" s="5" t="s">
        <v>53</v>
      </c>
      <c r="T16" s="5" t="s">
        <v>53</v>
      </c>
    </row>
    <row r="17" spans="1:20" x14ac:dyDescent="0.3">
      <c r="A17" s="2" t="s">
        <v>11</v>
      </c>
      <c r="B17" s="3" t="s">
        <v>53</v>
      </c>
      <c r="C17" s="3"/>
      <c r="D17" s="3" t="s">
        <v>53</v>
      </c>
      <c r="E17" s="3" t="s">
        <v>53</v>
      </c>
      <c r="F17" s="3" t="s">
        <v>53</v>
      </c>
      <c r="G17" s="3" t="s">
        <v>53</v>
      </c>
      <c r="H17" s="3" t="s">
        <v>53</v>
      </c>
      <c r="I17" s="3" t="s">
        <v>53</v>
      </c>
      <c r="J17" s="3" t="s">
        <v>53</v>
      </c>
      <c r="K17" s="3" t="s">
        <v>53</v>
      </c>
      <c r="L17" s="3" t="s">
        <v>53</v>
      </c>
      <c r="M17" s="3" t="s">
        <v>53</v>
      </c>
      <c r="N17" s="3" t="s">
        <v>53</v>
      </c>
      <c r="O17" s="3" t="s">
        <v>53</v>
      </c>
      <c r="P17" s="3" t="s">
        <v>53</v>
      </c>
      <c r="Q17" s="3" t="s">
        <v>53</v>
      </c>
      <c r="R17" s="3" t="s">
        <v>53</v>
      </c>
      <c r="S17" s="3" t="s">
        <v>53</v>
      </c>
      <c r="T17" s="5" t="s">
        <v>53</v>
      </c>
    </row>
    <row r="18" spans="1:20" x14ac:dyDescent="0.3">
      <c r="A18" s="8" t="s">
        <v>12</v>
      </c>
      <c r="B18" s="9">
        <f t="shared" ref="B18:S18" si="1">SUM(B6:B17)</f>
        <v>0</v>
      </c>
      <c r="C18" s="9">
        <f t="shared" si="1"/>
        <v>1282</v>
      </c>
      <c r="D18" s="9">
        <f t="shared" si="1"/>
        <v>0</v>
      </c>
      <c r="E18" s="9">
        <f t="shared" si="1"/>
        <v>714</v>
      </c>
      <c r="F18" s="9">
        <f t="shared" si="1"/>
        <v>1057</v>
      </c>
      <c r="G18" s="9">
        <f t="shared" si="1"/>
        <v>506</v>
      </c>
      <c r="H18" s="9">
        <f t="shared" si="1"/>
        <v>269</v>
      </c>
      <c r="I18" s="9">
        <f t="shared" si="1"/>
        <v>0</v>
      </c>
      <c r="J18" s="9">
        <f t="shared" si="1"/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  <c r="N18" s="9">
        <f t="shared" si="1"/>
        <v>235</v>
      </c>
      <c r="O18" s="9">
        <f t="shared" si="1"/>
        <v>267</v>
      </c>
      <c r="P18" s="9">
        <f t="shared" si="1"/>
        <v>0</v>
      </c>
      <c r="Q18" s="9">
        <f t="shared" si="1"/>
        <v>0</v>
      </c>
      <c r="R18" s="9">
        <f t="shared" si="1"/>
        <v>912</v>
      </c>
      <c r="S18" s="9">
        <f t="shared" si="1"/>
        <v>189</v>
      </c>
      <c r="T18" s="9">
        <f>SUM(T6:T17)</f>
        <v>5431</v>
      </c>
    </row>
    <row r="22" spans="1:20" ht="15.6" x14ac:dyDescent="0.3">
      <c r="Q22" s="17"/>
      <c r="R22" s="18"/>
    </row>
    <row r="23" spans="1:20" ht="15.6" x14ac:dyDescent="0.3">
      <c r="Q23" s="17"/>
      <c r="R23" s="18"/>
    </row>
    <row r="24" spans="1:20" ht="15.6" x14ac:dyDescent="0.3">
      <c r="Q24" s="17"/>
      <c r="R24" s="18"/>
    </row>
    <row r="25" spans="1:20" ht="15.6" x14ac:dyDescent="0.3">
      <c r="Q25" s="17"/>
      <c r="R25" s="18"/>
    </row>
    <row r="26" spans="1:20" ht="15.6" x14ac:dyDescent="0.3">
      <c r="Q26" s="18"/>
      <c r="R26" s="18"/>
    </row>
    <row r="27" spans="1:20" ht="15.6" x14ac:dyDescent="0.3">
      <c r="Q27" s="18"/>
      <c r="R27" s="18"/>
    </row>
    <row r="28" spans="1:20" ht="15.6" x14ac:dyDescent="0.3">
      <c r="Q28" s="18"/>
      <c r="R28" s="18"/>
    </row>
    <row r="29" spans="1:20" ht="15.6" x14ac:dyDescent="0.3">
      <c r="Q29" s="19"/>
      <c r="R29" s="18"/>
    </row>
    <row r="30" spans="1:20" ht="15.6" x14ac:dyDescent="0.3">
      <c r="Q30" s="19"/>
      <c r="R30" s="18"/>
    </row>
    <row r="31" spans="1:20" ht="15.6" x14ac:dyDescent="0.3">
      <c r="Q31" s="19"/>
      <c r="R31" s="18"/>
    </row>
  </sheetData>
  <mergeCells count="1">
    <mergeCell ref="A2:T2"/>
  </mergeCells>
  <pageMargins left="0.5905500874890639" right="0.5905500874890639" top="0.5905500874890639" bottom="0.5905500874890639" header="0.31496062992125984" footer="0.31496062992125984"/>
  <pageSetup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2025-02-05T09:09:35Z</dcterms:modified>
</cp:coreProperties>
</file>